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2785" windowHeight="11880"/>
  </bookViews>
  <sheets>
    <sheet name="РАЗДЕЛ, ПОДРАЗДЕЛ 2020-21-22" sheetId="2" r:id="rId1"/>
  </sheets>
  <calcPr calcId="125725" iterate="1"/>
</workbook>
</file>

<file path=xl/calcChain.xml><?xml version="1.0" encoding="utf-8"?>
<calcChain xmlns="http://schemas.openxmlformats.org/spreadsheetml/2006/main">
  <c r="F46" i="2"/>
  <c r="F43" s="1"/>
  <c r="F17"/>
  <c r="F18"/>
  <c r="F26"/>
  <c r="F40"/>
  <c r="G34"/>
  <c r="G78"/>
  <c r="G70"/>
  <c r="G77" s="1"/>
  <c r="G68"/>
  <c r="G76" s="1"/>
  <c r="G65"/>
  <c r="G61"/>
  <c r="G57"/>
  <c r="G54"/>
  <c r="G51"/>
  <c r="G49"/>
  <c r="G48"/>
  <c r="G45"/>
  <c r="G43"/>
  <c r="G33"/>
  <c r="G30"/>
  <c r="G26"/>
  <c r="G23"/>
  <c r="G13"/>
  <c r="G40"/>
  <c r="F65"/>
  <c r="H23"/>
  <c r="F23"/>
  <c r="H65"/>
  <c r="H61"/>
  <c r="F61"/>
  <c r="H57"/>
  <c r="F57"/>
  <c r="H54"/>
  <c r="F54"/>
  <c r="H49"/>
  <c r="H43"/>
  <c r="H40"/>
  <c r="H33"/>
  <c r="H26"/>
  <c r="H13"/>
  <c r="H72" s="1"/>
  <c r="F13"/>
  <c r="H30"/>
  <c r="H78" s="1"/>
  <c r="F30"/>
  <c r="F78" s="1"/>
  <c r="H70"/>
  <c r="H77" s="1"/>
  <c r="F36"/>
  <c r="F51"/>
  <c r="H68"/>
  <c r="H76" s="1"/>
  <c r="F68"/>
  <c r="F76" s="1"/>
  <c r="G72" l="1"/>
  <c r="G75"/>
  <c r="F33"/>
  <c r="G74"/>
  <c r="F70"/>
  <c r="F77" s="1"/>
  <c r="F75" s="1"/>
  <c r="F49"/>
  <c r="F72" s="1"/>
  <c r="F74" s="1"/>
  <c r="H51"/>
  <c r="H75"/>
  <c r="H74" l="1"/>
</calcChain>
</file>

<file path=xl/sharedStrings.xml><?xml version="1.0" encoding="utf-8"?>
<sst xmlns="http://schemas.openxmlformats.org/spreadsheetml/2006/main" count="84" uniqueCount="78">
  <si>
    <t xml:space="preserve"> </t>
  </si>
  <si>
    <t>Иные дотации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</si>
  <si>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</si>
  <si>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 РОССИЙСКОЙ ФЕДЕРАЦИИ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</si>
  <si>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</si>
  <si>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</si>
  <si>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</si>
  <si>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</si>
  <si>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</si>
  <si>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</si>
  <si>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</si>
  <si>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здравоохранения</t>
  </si>
  <si>
    <t>Санитарно-эпидемиологическое благополучие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</si>
  <si>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</si>
  <si>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</si>
  <si>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</si>
  <si>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</si>
  <si>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</si>
  <si>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 и оздоровление детей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</si>
  <si>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</si>
  <si>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</si>
  <si>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</si>
  <si>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</si>
  <si>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Охрана объектов растительного и животного мира и среды их обитания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</si>
  <si>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</si>
  <si>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</si>
  <si>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</si>
  <si>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</si>
  <si>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</si>
  <si>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</si>
  <si>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</si>
  <si>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</si>
  <si>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Транспорт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</si>
  <si>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</si>
  <si>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</si>
  <si>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</si>
  <si>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</si>
  <si>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</si>
  <si>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</si>
  <si>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</si>
  <si>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</si>
  <si>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</si>
  <si>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</si>
  <si>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</si>
  <si>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</si>
  <si>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Сумма</t>
  </si>
  <si>
    <t>Подраздел</t>
  </si>
  <si>
    <t>Раздел</t>
  </si>
  <si>
    <t>Наименование показателя</t>
  </si>
  <si>
    <t xml:space="preserve">РАСПРЕДЕЛЕНИЕ БЮДЖЕТНЫХ АССИГНОВАНИЙ ПО РАЗДЕЛАМ, ПОДРАЗДЕЛАМ КЛАССИФИКАЦИИ </t>
  </si>
  <si>
    <t>(тыс. рублей)</t>
  </si>
  <si>
    <t>2021 год</t>
  </si>
  <si>
    <t>2022 год</t>
  </si>
  <si>
    <t>Условно-утверждаемые расходы</t>
  </si>
  <si>
    <t>ИТОГО РАСХОДОВ:</t>
  </si>
  <si>
    <t>ВСЕГО РАСХОДОВ:</t>
  </si>
  <si>
    <t>из них:                                                                                   Межбюджетные трансферты</t>
  </si>
  <si>
    <t>Иные межбюджетные трансферты на решение вопросов местного значения</t>
  </si>
  <si>
    <t>Дотации на выравнивание бюджетной обеспеченности поселений</t>
  </si>
  <si>
    <t>Дотации на выравнивание бюджетной обеспеченности поселений района</t>
  </si>
  <si>
    <t>Дотации на поддержку мер по обеспечению сбалансированности бюджетов поселений, входящих в состав  района</t>
  </si>
  <si>
    <t>Иные межбюджетные трансферты бюджетам поселений района</t>
  </si>
  <si>
    <t>Другие вопросы в области физической культуры и спорта</t>
  </si>
  <si>
    <t>11</t>
  </si>
  <si>
    <t>05</t>
  </si>
  <si>
    <t>из них:  Межбюджетные трансферты</t>
  </si>
  <si>
    <t>из них: Межбюджетные трансферты</t>
  </si>
  <si>
    <t>из них:   Межбюджетные трансферты</t>
  </si>
  <si>
    <t>РАСХОДОВ БЮДЖЕТОВ НА 2021 ГОД И ПЛАНОВЫЙ ПЕРИОД 2022 И 2023 ГОДОВ</t>
  </si>
  <si>
    <t>2023 год</t>
  </si>
  <si>
    <t xml:space="preserve"> к решению Представительного Собрания </t>
  </si>
  <si>
    <t xml:space="preserve">            Приложение 3 </t>
  </si>
  <si>
    <t>Защита населения и территории от чрезвычайных ситуаций природного и техногенного характера, пожарная безопасность</t>
  </si>
  <si>
    <t>"Приложение 5</t>
  </si>
  <si>
    <t>"</t>
  </si>
  <si>
    <t>Сбор, удаление отходов и очистка сточных вод</t>
  </si>
  <si>
    <t>от 13.12.2021  №501</t>
  </si>
  <si>
    <t xml:space="preserve"> к решению Представительного Собрания     «О  районном бюджете  на 2021 год и плановый период 2022 и 2023 годов»</t>
  </si>
</sst>
</file>

<file path=xl/styles.xml><?xml version="1.0" encoding="utf-8"?>
<styleSheet xmlns="http://schemas.openxmlformats.org/spreadsheetml/2006/main">
  <numFmts count="4">
    <numFmt numFmtId="164" formatCode="#,##0.0;[Red]\-#,##0.0;0.0"/>
    <numFmt numFmtId="165" formatCode="00"/>
    <numFmt numFmtId="166" formatCode="0000"/>
    <numFmt numFmtId="167" formatCode="#,##0.0"/>
  </numFmts>
  <fonts count="1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0"/>
      <name val="Arial"/>
      <family val="2"/>
      <charset val="204"/>
    </font>
    <font>
      <i/>
      <sz val="12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6" fillId="0" borderId="0"/>
  </cellStyleXfs>
  <cellXfs count="77">
    <xf numFmtId="0" fontId="0" fillId="0" borderId="0" xfId="0"/>
    <xf numFmtId="0" fontId="1" fillId="0" borderId="0" xfId="1"/>
    <xf numFmtId="0" fontId="3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alignment vertical="top"/>
      <protection hidden="1"/>
    </xf>
    <xf numFmtId="0" fontId="1" fillId="0" borderId="0" xfId="1"/>
    <xf numFmtId="167" fontId="9" fillId="2" borderId="3" xfId="2" applyNumberFormat="1" applyFont="1" applyFill="1" applyBorder="1" applyAlignment="1">
      <alignment horizontal="center"/>
    </xf>
    <xf numFmtId="49" fontId="9" fillId="2" borderId="3" xfId="2" applyNumberFormat="1" applyFont="1" applyFill="1" applyBorder="1" applyAlignment="1">
      <alignment horizontal="center" wrapText="1"/>
    </xf>
    <xf numFmtId="0" fontId="7" fillId="0" borderId="0" xfId="1" applyNumberFormat="1" applyFont="1" applyFill="1" applyAlignment="1" applyProtection="1">
      <protection hidden="1"/>
    </xf>
    <xf numFmtId="0" fontId="7" fillId="0" borderId="3" xfId="1" applyNumberFormat="1" applyFont="1" applyFill="1" applyBorder="1" applyAlignment="1" applyProtection="1">
      <alignment horizontal="center" vertical="center"/>
      <protection hidden="1"/>
    </xf>
    <xf numFmtId="0" fontId="5" fillId="0" borderId="0" xfId="1" applyNumberFormat="1" applyFont="1" applyFill="1" applyBorder="1" applyAlignment="1" applyProtection="1">
      <protection hidden="1"/>
    </xf>
    <xf numFmtId="165" fontId="7" fillId="0" borderId="3" xfId="1" applyNumberFormat="1" applyFont="1" applyFill="1" applyBorder="1" applyAlignment="1" applyProtection="1">
      <alignment horizontal="center"/>
      <protection hidden="1"/>
    </xf>
    <xf numFmtId="165" fontId="5" fillId="0" borderId="3" xfId="1" applyNumberFormat="1" applyFont="1" applyFill="1" applyBorder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protection hidden="1"/>
    </xf>
    <xf numFmtId="0" fontId="5" fillId="0" borderId="3" xfId="1" applyNumberFormat="1" applyFont="1" applyFill="1" applyBorder="1" applyAlignment="1" applyProtection="1">
      <protection hidden="1"/>
    </xf>
    <xf numFmtId="164" fontId="7" fillId="0" borderId="3" xfId="1" applyNumberFormat="1" applyFont="1" applyFill="1" applyBorder="1" applyAlignment="1" applyProtection="1">
      <protection hidden="1"/>
    </xf>
    <xf numFmtId="0" fontId="8" fillId="0" borderId="0" xfId="1" applyNumberFormat="1" applyFont="1" applyFill="1" applyBorder="1" applyAlignment="1" applyProtection="1">
      <alignment horizontal="center" vertical="center"/>
      <protection hidden="1"/>
    </xf>
    <xf numFmtId="167" fontId="9" fillId="2" borderId="3" xfId="2" applyNumberFormat="1" applyFont="1" applyFill="1" applyBorder="1" applyAlignment="1">
      <alignment horizontal="center"/>
    </xf>
    <xf numFmtId="0" fontId="5" fillId="0" borderId="2" xfId="1" applyNumberFormat="1" applyFont="1" applyFill="1" applyBorder="1" applyAlignment="1" applyProtection="1">
      <protection hidden="1"/>
    </xf>
    <xf numFmtId="0" fontId="5" fillId="0" borderId="1" xfId="1" applyNumberFormat="1" applyFont="1" applyFill="1" applyBorder="1" applyAlignment="1" applyProtection="1">
      <protection hidden="1"/>
    </xf>
    <xf numFmtId="0" fontId="1" fillId="0" borderId="3" xfId="1" applyBorder="1"/>
    <xf numFmtId="0" fontId="12" fillId="0" borderId="0" xfId="1" applyFont="1" applyFill="1" applyProtection="1">
      <protection hidden="1"/>
    </xf>
    <xf numFmtId="0" fontId="12" fillId="0" borderId="3" xfId="1" applyFont="1" applyFill="1" applyBorder="1" applyProtection="1">
      <protection hidden="1"/>
    </xf>
    <xf numFmtId="0" fontId="6" fillId="0" borderId="0" xfId="1" applyFont="1"/>
    <xf numFmtId="167" fontId="9" fillId="2" borderId="3" xfId="2" applyNumberFormat="1" applyFont="1" applyFill="1" applyBorder="1" applyAlignment="1">
      <alignment horizontal="right" wrapText="1"/>
    </xf>
    <xf numFmtId="0" fontId="10" fillId="0" borderId="0" xfId="1" applyFont="1" applyFill="1" applyProtection="1">
      <protection hidden="1"/>
    </xf>
    <xf numFmtId="0" fontId="10" fillId="0" borderId="3" xfId="1" applyFont="1" applyFill="1" applyBorder="1" applyProtection="1">
      <protection hidden="1"/>
    </xf>
    <xf numFmtId="0" fontId="13" fillId="0" borderId="0" xfId="1" applyFont="1"/>
    <xf numFmtId="49" fontId="5" fillId="2" borderId="3" xfId="2" applyNumberFormat="1" applyFont="1" applyFill="1" applyBorder="1" applyAlignment="1">
      <alignment horizontal="center" wrapText="1"/>
    </xf>
    <xf numFmtId="0" fontId="8" fillId="0" borderId="0" xfId="1" applyFont="1"/>
    <xf numFmtId="0" fontId="8" fillId="0" borderId="0" xfId="1" applyFont="1" applyAlignment="1">
      <alignment horizontal="right"/>
    </xf>
    <xf numFmtId="0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Font="1"/>
    <xf numFmtId="0" fontId="2" fillId="0" borderId="0" xfId="1" applyFont="1" applyAlignment="1">
      <alignment horizontal="center"/>
    </xf>
    <xf numFmtId="0" fontId="2" fillId="0" borderId="0" xfId="1" applyFont="1"/>
    <xf numFmtId="166" fontId="16" fillId="0" borderId="0" xfId="1" applyNumberFormat="1" applyFont="1" applyFill="1" applyBorder="1" applyAlignment="1" applyProtection="1">
      <alignment vertical="top" wrapText="1"/>
      <protection hidden="1"/>
    </xf>
    <xf numFmtId="0" fontId="1" fillId="0" borderId="0" xfId="1" applyBorder="1"/>
    <xf numFmtId="0" fontId="8" fillId="0" borderId="0" xfId="1" applyNumberFormat="1" applyFont="1" applyFill="1" applyAlignment="1" applyProtection="1">
      <alignment vertical="top" wrapText="1"/>
      <protection hidden="1"/>
    </xf>
    <xf numFmtId="0" fontId="1" fillId="0" borderId="0" xfId="1" applyAlignment="1">
      <alignment horizontal="right"/>
    </xf>
    <xf numFmtId="167" fontId="9" fillId="2" borderId="3" xfId="2" applyNumberFormat="1" applyFont="1" applyFill="1" applyBorder="1" applyAlignment="1">
      <alignment horizontal="right"/>
    </xf>
    <xf numFmtId="164" fontId="7" fillId="2" borderId="3" xfId="1" applyNumberFormat="1" applyFont="1" applyFill="1" applyBorder="1" applyAlignment="1" applyProtection="1">
      <alignment horizontal="right" wrapText="1"/>
      <protection hidden="1"/>
    </xf>
    <xf numFmtId="164" fontId="5" fillId="2" borderId="3" xfId="1" applyNumberFormat="1" applyFont="1" applyFill="1" applyBorder="1" applyAlignment="1" applyProtection="1">
      <alignment horizontal="right" wrapText="1"/>
      <protection hidden="1"/>
    </xf>
    <xf numFmtId="167" fontId="5" fillId="0" borderId="3" xfId="1" applyNumberFormat="1" applyFont="1" applyFill="1" applyBorder="1" applyAlignment="1" applyProtection="1">
      <alignment horizontal="right" wrapText="1"/>
      <protection hidden="1"/>
    </xf>
    <xf numFmtId="164" fontId="5" fillId="2" borderId="4" xfId="1" applyNumberFormat="1" applyFont="1" applyFill="1" applyBorder="1" applyAlignment="1" applyProtection="1">
      <alignment horizontal="right" wrapText="1"/>
      <protection hidden="1"/>
    </xf>
    <xf numFmtId="167" fontId="9" fillId="0" borderId="3" xfId="1" applyNumberFormat="1" applyFont="1" applyFill="1" applyBorder="1" applyAlignment="1" applyProtection="1">
      <alignment horizontal="right" wrapText="1"/>
      <protection hidden="1"/>
    </xf>
    <xf numFmtId="164" fontId="7" fillId="2" borderId="5" xfId="1" applyNumberFormat="1" applyFont="1" applyFill="1" applyBorder="1" applyAlignment="1" applyProtection="1">
      <alignment horizontal="right" wrapText="1"/>
      <protection hidden="1"/>
    </xf>
    <xf numFmtId="164" fontId="5" fillId="0" borderId="2" xfId="3" applyNumberFormat="1" applyFont="1" applyFill="1" applyBorder="1" applyAlignment="1" applyProtection="1">
      <alignment horizontal="right" wrapText="1"/>
      <protection hidden="1"/>
    </xf>
    <xf numFmtId="167" fontId="7" fillId="0" borderId="3" xfId="1" applyNumberFormat="1" applyFont="1" applyFill="1" applyBorder="1" applyAlignment="1" applyProtection="1">
      <alignment horizontal="right" wrapText="1"/>
      <protection hidden="1"/>
    </xf>
    <xf numFmtId="167" fontId="9" fillId="0" borderId="3" xfId="1" applyNumberFormat="1" applyFont="1" applyFill="1" applyBorder="1" applyAlignment="1" applyProtection="1">
      <alignment horizontal="right"/>
      <protection hidden="1"/>
    </xf>
    <xf numFmtId="167" fontId="5" fillId="0" borderId="3" xfId="1" applyNumberFormat="1" applyFont="1" applyFill="1" applyBorder="1" applyAlignment="1" applyProtection="1">
      <alignment horizontal="right"/>
      <protection hidden="1"/>
    </xf>
    <xf numFmtId="167" fontId="7" fillId="0" borderId="3" xfId="1" applyNumberFormat="1" applyFont="1" applyFill="1" applyBorder="1" applyAlignment="1" applyProtection="1">
      <alignment horizontal="right"/>
      <protection hidden="1"/>
    </xf>
    <xf numFmtId="167" fontId="10" fillId="0" borderId="3" xfId="1" applyNumberFormat="1" applyFont="1" applyFill="1" applyBorder="1" applyAlignment="1" applyProtection="1">
      <alignment horizontal="right"/>
      <protection hidden="1"/>
    </xf>
    <xf numFmtId="0" fontId="5" fillId="2" borderId="3" xfId="1" applyNumberFormat="1" applyFont="1" applyFill="1" applyBorder="1" applyAlignment="1" applyProtection="1">
      <alignment horizontal="right"/>
      <protection hidden="1"/>
    </xf>
    <xf numFmtId="167" fontId="14" fillId="0" borderId="3" xfId="1" applyNumberFormat="1" applyFont="1" applyBorder="1" applyAlignment="1">
      <alignment horizontal="right"/>
    </xf>
    <xf numFmtId="166" fontId="5" fillId="0" borderId="3" xfId="1" applyNumberFormat="1" applyFont="1" applyFill="1" applyBorder="1" applyAlignment="1" applyProtection="1">
      <alignment horizontal="left" vertical="top" wrapText="1"/>
      <protection hidden="1"/>
    </xf>
    <xf numFmtId="166" fontId="7" fillId="0" borderId="3" xfId="1" applyNumberFormat="1" applyFont="1" applyFill="1" applyBorder="1" applyAlignment="1" applyProtection="1">
      <alignment horizontal="left" vertical="top" wrapText="1"/>
      <protection hidden="1"/>
    </xf>
    <xf numFmtId="0" fontId="7" fillId="0" borderId="3" xfId="1" applyNumberFormat="1" applyFont="1" applyFill="1" applyBorder="1" applyAlignment="1" applyProtection="1">
      <alignment horizontal="center" vertical="center"/>
      <protection hidden="1"/>
    </xf>
    <xf numFmtId="0" fontId="9" fillId="2" borderId="2" xfId="2" applyFont="1" applyFill="1" applyBorder="1" applyAlignment="1">
      <alignment horizontal="left" vertical="top" wrapText="1"/>
    </xf>
    <xf numFmtId="0" fontId="9" fillId="2" borderId="1" xfId="2" applyFont="1" applyFill="1" applyBorder="1" applyAlignment="1">
      <alignment horizontal="left" vertical="top" wrapText="1"/>
    </xf>
    <xf numFmtId="0" fontId="9" fillId="2" borderId="3" xfId="2" applyFont="1" applyFill="1" applyBorder="1" applyAlignment="1">
      <alignment horizontal="left" vertical="top" wrapText="1"/>
    </xf>
    <xf numFmtId="0" fontId="5" fillId="2" borderId="2" xfId="2" applyFont="1" applyFill="1" applyBorder="1" applyAlignment="1">
      <alignment horizontal="left" vertical="top" wrapText="1"/>
    </xf>
    <xf numFmtId="0" fontId="5" fillId="2" borderId="1" xfId="2" applyFont="1" applyFill="1" applyBorder="1" applyAlignment="1">
      <alignment horizontal="left" vertical="top" wrapText="1"/>
    </xf>
    <xf numFmtId="0" fontId="7" fillId="0" borderId="2" xfId="1" applyNumberFormat="1" applyFont="1" applyFill="1" applyBorder="1" applyAlignment="1" applyProtection="1">
      <alignment horizontal="left"/>
      <protection hidden="1"/>
    </xf>
    <xf numFmtId="0" fontId="7" fillId="0" borderId="1" xfId="1" applyNumberFormat="1" applyFont="1" applyFill="1" applyBorder="1" applyAlignment="1" applyProtection="1">
      <alignment horizontal="left"/>
      <protection hidden="1"/>
    </xf>
    <xf numFmtId="0" fontId="10" fillId="0" borderId="2" xfId="1" applyFont="1" applyFill="1" applyBorder="1" applyAlignment="1" applyProtection="1">
      <alignment horizontal="left"/>
      <protection hidden="1"/>
    </xf>
    <xf numFmtId="0" fontId="10" fillId="0" borderId="1" xfId="1" applyFont="1" applyFill="1" applyBorder="1" applyAlignment="1" applyProtection="1">
      <alignment horizontal="left"/>
      <protection hidden="1"/>
    </xf>
    <xf numFmtId="0" fontId="9" fillId="2" borderId="2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7" fillId="0" borderId="0" xfId="1" applyNumberFormat="1" applyFont="1" applyFill="1" applyAlignment="1" applyProtection="1">
      <alignment horizontal="center"/>
      <protection hidden="1"/>
    </xf>
    <xf numFmtId="166" fontId="5" fillId="0" borderId="6" xfId="1" applyNumberFormat="1" applyFont="1" applyFill="1" applyBorder="1" applyAlignment="1" applyProtection="1">
      <alignment horizontal="left" vertical="top" wrapText="1"/>
      <protection hidden="1"/>
    </xf>
    <xf numFmtId="166" fontId="5" fillId="0" borderId="1" xfId="1" applyNumberFormat="1" applyFont="1" applyFill="1" applyBorder="1" applyAlignment="1" applyProtection="1">
      <alignment horizontal="left" vertical="top" wrapText="1"/>
      <protection hidden="1"/>
    </xf>
    <xf numFmtId="166" fontId="5" fillId="0" borderId="2" xfId="1" applyNumberFormat="1" applyFont="1" applyFill="1" applyBorder="1" applyAlignment="1" applyProtection="1">
      <alignment horizontal="left" vertical="top" wrapText="1"/>
      <protection hidden="1"/>
    </xf>
    <xf numFmtId="0" fontId="2" fillId="0" borderId="0" xfId="1" applyNumberFormat="1" applyFont="1" applyFill="1" applyAlignment="1" applyProtection="1">
      <alignment horizontal="right" vertical="top" wrapText="1"/>
      <protection hidden="1"/>
    </xf>
    <xf numFmtId="0" fontId="8" fillId="0" borderId="0" xfId="1" applyNumberFormat="1" applyFont="1" applyFill="1" applyAlignment="1" applyProtection="1">
      <alignment horizontal="center" vertical="top" wrapText="1"/>
      <protection hidden="1"/>
    </xf>
    <xf numFmtId="0" fontId="11" fillId="0" borderId="0" xfId="1" applyNumberFormat="1" applyFont="1" applyFill="1" applyAlignment="1" applyProtection="1">
      <alignment horizontal="right"/>
      <protection hidden="1"/>
    </xf>
    <xf numFmtId="0" fontId="5" fillId="0" borderId="3" xfId="1" applyNumberFormat="1" applyFont="1" applyFill="1" applyBorder="1" applyAlignment="1" applyProtection="1">
      <alignment horizontal="center"/>
      <protection hidden="1"/>
    </xf>
    <xf numFmtId="0" fontId="5" fillId="0" borderId="3" xfId="1" applyNumberFormat="1" applyFont="1" applyFill="1" applyBorder="1" applyAlignment="1" applyProtection="1">
      <alignment horizontal="center" vertical="center"/>
      <protection hidden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8"/>
  <sheetViews>
    <sheetView showGridLines="0" tabSelected="1" topLeftCell="B1" workbookViewId="0">
      <selection activeCell="J6" sqref="J6"/>
    </sheetView>
  </sheetViews>
  <sheetFormatPr defaultColWidth="10.42578125" defaultRowHeight="12.75"/>
  <cols>
    <col min="1" max="1" width="1" style="1" customWidth="1"/>
    <col min="2" max="2" width="36.28515625" style="1" customWidth="1"/>
    <col min="3" max="3" width="33.85546875" style="1" customWidth="1"/>
    <col min="4" max="4" width="11.5703125" style="1" customWidth="1"/>
    <col min="5" max="5" width="13.7109375" style="1" customWidth="1"/>
    <col min="6" max="6" width="15.140625" style="1" customWidth="1"/>
    <col min="7" max="7" width="13" style="1" customWidth="1"/>
    <col min="8" max="8" width="15.42578125" style="1" customWidth="1"/>
    <col min="9" max="253" width="10.42578125" style="1" customWidth="1"/>
    <col min="254" max="16384" width="10.42578125" style="1"/>
  </cols>
  <sheetData>
    <row r="1" spans="1:8" s="32" customFormat="1" ht="11.25">
      <c r="E1" s="33"/>
      <c r="F1" s="33"/>
      <c r="G1" s="33"/>
      <c r="H1" s="33" t="s">
        <v>71</v>
      </c>
    </row>
    <row r="2" spans="1:8" s="32" customFormat="1" ht="15.75" customHeight="1">
      <c r="D2" s="72" t="s">
        <v>70</v>
      </c>
      <c r="E2" s="72"/>
      <c r="F2" s="72"/>
      <c r="G2" s="72"/>
      <c r="H2" s="72"/>
    </row>
    <row r="3" spans="1:8" s="34" customFormat="1" ht="15.75" customHeight="1">
      <c r="D3" s="72" t="s">
        <v>76</v>
      </c>
      <c r="E3" s="72"/>
      <c r="F3" s="72"/>
      <c r="G3" s="72"/>
      <c r="H3" s="72"/>
    </row>
    <row r="4" spans="1:8" s="29" customFormat="1">
      <c r="H4" s="30" t="s">
        <v>73</v>
      </c>
    </row>
    <row r="5" spans="1:8" ht="58.5" customHeight="1">
      <c r="A5" s="4"/>
      <c r="B5" s="3"/>
      <c r="C5" s="3"/>
      <c r="D5" s="37"/>
      <c r="E5" s="37"/>
      <c r="F5" s="73" t="s">
        <v>77</v>
      </c>
      <c r="G5" s="73"/>
      <c r="H5" s="73"/>
    </row>
    <row r="6" spans="1:8" ht="13.15" customHeight="1">
      <c r="A6" s="2"/>
      <c r="B6" s="2"/>
      <c r="C6" s="2"/>
      <c r="D6" s="74"/>
      <c r="E6" s="74"/>
      <c r="F6" s="74"/>
      <c r="G6" s="74"/>
      <c r="H6" s="74"/>
    </row>
    <row r="7" spans="1:8" ht="14.25" customHeight="1">
      <c r="A7" s="68" t="s">
        <v>49</v>
      </c>
      <c r="B7" s="68"/>
      <c r="C7" s="68"/>
      <c r="D7" s="68"/>
      <c r="E7" s="68"/>
      <c r="F7" s="68"/>
      <c r="G7" s="68"/>
      <c r="H7" s="68"/>
    </row>
    <row r="8" spans="1:8" ht="13.5" customHeight="1">
      <c r="A8" s="68" t="s">
        <v>68</v>
      </c>
      <c r="B8" s="68"/>
      <c r="C8" s="68"/>
      <c r="D8" s="68"/>
      <c r="E8" s="68"/>
      <c r="F8" s="68"/>
      <c r="G8" s="68"/>
      <c r="H8" s="68"/>
    </row>
    <row r="9" spans="1:8" ht="14.25" customHeight="1">
      <c r="A9" s="8"/>
      <c r="B9" s="8"/>
      <c r="C9" s="8"/>
      <c r="D9" s="8"/>
      <c r="E9" s="8"/>
      <c r="F9" s="8"/>
      <c r="G9" s="8"/>
      <c r="H9" s="16" t="s">
        <v>50</v>
      </c>
    </row>
    <row r="10" spans="1:8" s="5" customFormat="1" ht="14.25" customHeight="1">
      <c r="A10" s="8"/>
      <c r="B10" s="76" t="s">
        <v>48</v>
      </c>
      <c r="C10" s="76"/>
      <c r="D10" s="76" t="s">
        <v>47</v>
      </c>
      <c r="E10" s="76" t="s">
        <v>46</v>
      </c>
      <c r="F10" s="75" t="s">
        <v>45</v>
      </c>
      <c r="G10" s="75"/>
      <c r="H10" s="75"/>
    </row>
    <row r="11" spans="1:8" ht="31.5" customHeight="1">
      <c r="A11" s="8"/>
      <c r="B11" s="76"/>
      <c r="C11" s="76"/>
      <c r="D11" s="76"/>
      <c r="E11" s="76"/>
      <c r="F11" s="31" t="s">
        <v>51</v>
      </c>
      <c r="G11" s="31" t="s">
        <v>52</v>
      </c>
      <c r="H11" s="31" t="s">
        <v>69</v>
      </c>
    </row>
    <row r="12" spans="1:8" ht="11.25" customHeight="1">
      <c r="A12" s="8"/>
      <c r="B12" s="56">
        <v>1</v>
      </c>
      <c r="C12" s="56"/>
      <c r="D12" s="9">
        <v>2</v>
      </c>
      <c r="E12" s="9">
        <v>3</v>
      </c>
      <c r="F12" s="9">
        <v>4</v>
      </c>
      <c r="G12" s="9">
        <v>5</v>
      </c>
      <c r="H12" s="9">
        <v>6</v>
      </c>
    </row>
    <row r="13" spans="1:8" ht="15" customHeight="1">
      <c r="A13" s="10"/>
      <c r="B13" s="55" t="s">
        <v>44</v>
      </c>
      <c r="C13" s="55"/>
      <c r="D13" s="11">
        <v>1</v>
      </c>
      <c r="E13" s="11">
        <v>0</v>
      </c>
      <c r="F13" s="40">
        <f>F14+F15+F16+F19+F20+F21+F22</f>
        <v>77971.7</v>
      </c>
      <c r="G13" s="40">
        <f t="shared" ref="G13" si="0">G14+G15+G16+G19+G20+G21+G22</f>
        <v>73722.899999999994</v>
      </c>
      <c r="H13" s="40">
        <f t="shared" ref="H13" si="1">H14+H15+H16+H19+H20+H21+H22</f>
        <v>74697.3</v>
      </c>
    </row>
    <row r="14" spans="1:8" ht="48.6" customHeight="1">
      <c r="A14" s="10"/>
      <c r="B14" s="54" t="s">
        <v>43</v>
      </c>
      <c r="C14" s="54"/>
      <c r="D14" s="12">
        <v>1</v>
      </c>
      <c r="E14" s="12">
        <v>2</v>
      </c>
      <c r="F14" s="41">
        <v>2147.3000000000002</v>
      </c>
      <c r="G14" s="41">
        <v>1919.6</v>
      </c>
      <c r="H14" s="41">
        <v>1919.6</v>
      </c>
    </row>
    <row r="15" spans="1:8" ht="57.75" customHeight="1">
      <c r="A15" s="10"/>
      <c r="B15" s="54" t="s">
        <v>42</v>
      </c>
      <c r="C15" s="54"/>
      <c r="D15" s="12">
        <v>1</v>
      </c>
      <c r="E15" s="12">
        <v>3</v>
      </c>
      <c r="F15" s="41">
        <v>2295.6</v>
      </c>
      <c r="G15" s="41">
        <v>2604.3000000000002</v>
      </c>
      <c r="H15" s="41">
        <v>2604.3000000000002</v>
      </c>
    </row>
    <row r="16" spans="1:8" ht="64.150000000000006" customHeight="1">
      <c r="A16" s="10"/>
      <c r="B16" s="54" t="s">
        <v>41</v>
      </c>
      <c r="C16" s="54"/>
      <c r="D16" s="12">
        <v>1</v>
      </c>
      <c r="E16" s="12">
        <v>4</v>
      </c>
      <c r="F16" s="41">
        <v>35807.599999999999</v>
      </c>
      <c r="G16" s="41">
        <v>33127.199999999997</v>
      </c>
      <c r="H16" s="41">
        <v>33127.300000000003</v>
      </c>
    </row>
    <row r="17" spans="1:12" s="5" customFormat="1" ht="30.6" customHeight="1">
      <c r="A17" s="10"/>
      <c r="B17" s="57" t="s">
        <v>65</v>
      </c>
      <c r="C17" s="58"/>
      <c r="D17" s="7"/>
      <c r="E17" s="17"/>
      <c r="F17" s="39">
        <f>F18</f>
        <v>50</v>
      </c>
      <c r="G17" s="42"/>
      <c r="H17" s="42"/>
    </row>
    <row r="18" spans="1:12" s="5" customFormat="1" ht="44.25" customHeight="1">
      <c r="A18" s="10"/>
      <c r="B18" s="57" t="s">
        <v>57</v>
      </c>
      <c r="C18" s="58"/>
      <c r="D18" s="7"/>
      <c r="E18" s="17"/>
      <c r="F18" s="39">
        <f>73-23</f>
        <v>50</v>
      </c>
      <c r="G18" s="42"/>
      <c r="H18" s="42"/>
    </row>
    <row r="19" spans="1:12" ht="31.35" customHeight="1">
      <c r="A19" s="10"/>
      <c r="B19" s="54" t="s">
        <v>40</v>
      </c>
      <c r="C19" s="54"/>
      <c r="D19" s="12">
        <v>1</v>
      </c>
      <c r="E19" s="12">
        <v>5</v>
      </c>
      <c r="F19" s="41">
        <v>10.1</v>
      </c>
      <c r="G19" s="41">
        <v>29.9</v>
      </c>
      <c r="H19" s="41">
        <v>4.2</v>
      </c>
    </row>
    <row r="20" spans="1:12" ht="47.85" customHeight="1">
      <c r="A20" s="10"/>
      <c r="B20" s="54" t="s">
        <v>39</v>
      </c>
      <c r="C20" s="54"/>
      <c r="D20" s="12">
        <v>1</v>
      </c>
      <c r="E20" s="12">
        <v>6</v>
      </c>
      <c r="F20" s="41">
        <v>7731.3</v>
      </c>
      <c r="G20" s="41">
        <v>7252.6</v>
      </c>
      <c r="H20" s="41">
        <v>7252.6</v>
      </c>
    </row>
    <row r="21" spans="1:12" ht="18.600000000000001" customHeight="1">
      <c r="A21" s="10"/>
      <c r="B21" s="54" t="s">
        <v>38</v>
      </c>
      <c r="C21" s="54"/>
      <c r="D21" s="12">
        <v>1</v>
      </c>
      <c r="E21" s="12">
        <v>11</v>
      </c>
      <c r="F21" s="41">
        <v>3000</v>
      </c>
      <c r="G21" s="41">
        <v>3000</v>
      </c>
      <c r="H21" s="41">
        <v>3000</v>
      </c>
    </row>
    <row r="22" spans="1:12" ht="21.4" customHeight="1">
      <c r="A22" s="10"/>
      <c r="B22" s="54" t="s">
        <v>37</v>
      </c>
      <c r="C22" s="54"/>
      <c r="D22" s="12">
        <v>1</v>
      </c>
      <c r="E22" s="12">
        <v>13</v>
      </c>
      <c r="F22" s="43">
        <v>26979.8</v>
      </c>
      <c r="G22" s="43">
        <v>25789.3</v>
      </c>
      <c r="H22" s="43">
        <v>26789.3</v>
      </c>
    </row>
    <row r="23" spans="1:12" ht="32.25" customHeight="1">
      <c r="A23" s="10"/>
      <c r="B23" s="55" t="s">
        <v>36</v>
      </c>
      <c r="C23" s="55"/>
      <c r="D23" s="11">
        <v>3</v>
      </c>
      <c r="E23" s="11">
        <v>0</v>
      </c>
      <c r="F23" s="40">
        <f>F25+F24</f>
        <v>4291.2</v>
      </c>
      <c r="G23" s="40">
        <f t="shared" ref="G23" si="2">G25+G24</f>
        <v>4426.3999999999996</v>
      </c>
      <c r="H23" s="40">
        <f t="shared" ref="H23" si="3">H25+H24</f>
        <v>4426.3999999999996</v>
      </c>
    </row>
    <row r="24" spans="1:12" s="5" customFormat="1" ht="38.450000000000003" customHeight="1">
      <c r="A24" s="10"/>
      <c r="B24" s="69" t="s">
        <v>72</v>
      </c>
      <c r="C24" s="70"/>
      <c r="D24" s="12">
        <v>3</v>
      </c>
      <c r="E24" s="12">
        <v>10</v>
      </c>
      <c r="F24" s="41">
        <v>3103</v>
      </c>
      <c r="G24" s="41">
        <v>3009.2</v>
      </c>
      <c r="H24" s="41">
        <v>3009.2</v>
      </c>
      <c r="I24" s="35"/>
      <c r="J24" s="35"/>
      <c r="K24" s="35"/>
      <c r="L24" s="36"/>
    </row>
    <row r="25" spans="1:12" ht="32.85" customHeight="1">
      <c r="A25" s="10"/>
      <c r="B25" s="54" t="s">
        <v>35</v>
      </c>
      <c r="C25" s="54"/>
      <c r="D25" s="12">
        <v>3</v>
      </c>
      <c r="E25" s="12">
        <v>14</v>
      </c>
      <c r="F25" s="41">
        <v>1188.2</v>
      </c>
      <c r="G25" s="41">
        <v>1417.2</v>
      </c>
      <c r="H25" s="41">
        <v>1417.2</v>
      </c>
    </row>
    <row r="26" spans="1:12" ht="30.6" customHeight="1">
      <c r="A26" s="10"/>
      <c r="B26" s="55" t="s">
        <v>34</v>
      </c>
      <c r="C26" s="55"/>
      <c r="D26" s="11">
        <v>4</v>
      </c>
      <c r="E26" s="11">
        <v>0</v>
      </c>
      <c r="F26" s="40">
        <f>F27+F28+F29+F32</f>
        <v>181716.6</v>
      </c>
      <c r="G26" s="40">
        <f t="shared" ref="G26" si="4">G27+G28+G29+G32</f>
        <v>66219.3</v>
      </c>
      <c r="H26" s="40">
        <f t="shared" ref="H26" si="5">H27+H28+H29+H32</f>
        <v>40336.1</v>
      </c>
    </row>
    <row r="27" spans="1:12" ht="15" customHeight="1">
      <c r="A27" s="10"/>
      <c r="B27" s="54" t="s">
        <v>33</v>
      </c>
      <c r="C27" s="54"/>
      <c r="D27" s="12">
        <v>4</v>
      </c>
      <c r="E27" s="12">
        <v>5</v>
      </c>
      <c r="F27" s="41">
        <v>1387</v>
      </c>
      <c r="G27" s="41">
        <v>800</v>
      </c>
      <c r="H27" s="41">
        <v>1050</v>
      </c>
    </row>
    <row r="28" spans="1:12" ht="15" customHeight="1">
      <c r="A28" s="10"/>
      <c r="B28" s="54" t="s">
        <v>32</v>
      </c>
      <c r="C28" s="54"/>
      <c r="D28" s="12">
        <v>4</v>
      </c>
      <c r="E28" s="12">
        <v>8</v>
      </c>
      <c r="F28" s="41">
        <v>4747</v>
      </c>
      <c r="G28" s="41">
        <v>0</v>
      </c>
      <c r="H28" s="41">
        <v>0</v>
      </c>
    </row>
    <row r="29" spans="1:12" ht="21.4" customHeight="1">
      <c r="A29" s="10"/>
      <c r="B29" s="54" t="s">
        <v>31</v>
      </c>
      <c r="C29" s="54"/>
      <c r="D29" s="12">
        <v>4</v>
      </c>
      <c r="E29" s="12">
        <v>9</v>
      </c>
      <c r="F29" s="41">
        <v>73350.8</v>
      </c>
      <c r="G29" s="41">
        <v>25302.2</v>
      </c>
      <c r="H29" s="41">
        <v>26792.2</v>
      </c>
    </row>
    <row r="30" spans="1:12" s="5" customFormat="1" ht="29.25" customHeight="1">
      <c r="A30" s="10"/>
      <c r="B30" s="66" t="s">
        <v>66</v>
      </c>
      <c r="C30" s="67"/>
      <c r="D30" s="12"/>
      <c r="E30" s="12"/>
      <c r="F30" s="44">
        <f>F31</f>
        <v>20506</v>
      </c>
      <c r="G30" s="44">
        <f t="shared" ref="G30" si="6">G31</f>
        <v>506</v>
      </c>
      <c r="H30" s="44">
        <f t="shared" ref="H30" si="7">H31</f>
        <v>506</v>
      </c>
    </row>
    <row r="31" spans="1:12" s="5" customFormat="1" ht="39.950000000000003" customHeight="1">
      <c r="A31" s="10"/>
      <c r="B31" s="66" t="s">
        <v>57</v>
      </c>
      <c r="C31" s="67"/>
      <c r="D31" s="12"/>
      <c r="E31" s="12"/>
      <c r="F31" s="44">
        <v>20506</v>
      </c>
      <c r="G31" s="44">
        <v>506</v>
      </c>
      <c r="H31" s="44">
        <v>506</v>
      </c>
    </row>
    <row r="32" spans="1:12" ht="20.65" customHeight="1">
      <c r="A32" s="10"/>
      <c r="B32" s="54" t="s">
        <v>30</v>
      </c>
      <c r="C32" s="54"/>
      <c r="D32" s="12">
        <v>4</v>
      </c>
      <c r="E32" s="12">
        <v>12</v>
      </c>
      <c r="F32" s="41">
        <v>102231.8</v>
      </c>
      <c r="G32" s="41">
        <v>40117.1</v>
      </c>
      <c r="H32" s="41">
        <v>12493.9</v>
      </c>
    </row>
    <row r="33" spans="1:8" ht="20.65" customHeight="1">
      <c r="A33" s="10"/>
      <c r="B33" s="55" t="s">
        <v>29</v>
      </c>
      <c r="C33" s="55"/>
      <c r="D33" s="11">
        <v>5</v>
      </c>
      <c r="E33" s="11">
        <v>0</v>
      </c>
      <c r="F33" s="40">
        <f>F34+F35+F38+F39</f>
        <v>79653.3</v>
      </c>
      <c r="G33" s="40">
        <f t="shared" ref="G33" si="8">G34+G35+G38+G39</f>
        <v>73503.299999999988</v>
      </c>
      <c r="H33" s="40">
        <f t="shared" ref="H33" si="9">H34+H35+H38+H39</f>
        <v>44502.5</v>
      </c>
    </row>
    <row r="34" spans="1:8" ht="22.15" customHeight="1">
      <c r="A34" s="10"/>
      <c r="B34" s="54" t="s">
        <v>28</v>
      </c>
      <c r="C34" s="54"/>
      <c r="D34" s="12">
        <v>5</v>
      </c>
      <c r="E34" s="12">
        <v>1</v>
      </c>
      <c r="F34" s="41">
        <v>36220.400000000001</v>
      </c>
      <c r="G34" s="41">
        <f>15934.5+34211.7</f>
        <v>50146.2</v>
      </c>
      <c r="H34" s="41">
        <v>19995.400000000001</v>
      </c>
    </row>
    <row r="35" spans="1:8" ht="20.65" customHeight="1">
      <c r="A35" s="10"/>
      <c r="B35" s="54" t="s">
        <v>27</v>
      </c>
      <c r="C35" s="54"/>
      <c r="D35" s="12">
        <v>5</v>
      </c>
      <c r="E35" s="12">
        <v>2</v>
      </c>
      <c r="F35" s="41">
        <v>34918.199999999997</v>
      </c>
      <c r="G35" s="41">
        <v>16302.8</v>
      </c>
      <c r="H35" s="41">
        <v>17452.8</v>
      </c>
    </row>
    <row r="36" spans="1:8" s="5" customFormat="1" ht="20.65" customHeight="1">
      <c r="A36" s="10"/>
      <c r="B36" s="57" t="s">
        <v>65</v>
      </c>
      <c r="C36" s="58"/>
      <c r="D36" s="7"/>
      <c r="E36" s="17"/>
      <c r="F36" s="39">
        <f>F37</f>
        <v>2</v>
      </c>
      <c r="G36" s="42"/>
      <c r="H36" s="42"/>
    </row>
    <row r="37" spans="1:8" s="5" customFormat="1" ht="20.65" customHeight="1">
      <c r="A37" s="10"/>
      <c r="B37" s="57" t="s">
        <v>57</v>
      </c>
      <c r="C37" s="58"/>
      <c r="D37" s="7"/>
      <c r="E37" s="17"/>
      <c r="F37" s="39">
        <v>2</v>
      </c>
      <c r="G37" s="42"/>
      <c r="H37" s="42"/>
    </row>
    <row r="38" spans="1:8" ht="24.95" customHeight="1">
      <c r="A38" s="10"/>
      <c r="B38" s="54" t="s">
        <v>26</v>
      </c>
      <c r="C38" s="54"/>
      <c r="D38" s="12">
        <v>5</v>
      </c>
      <c r="E38" s="12">
        <v>3</v>
      </c>
      <c r="F38" s="41">
        <v>4091.2</v>
      </c>
      <c r="G38" s="41">
        <v>3042.9</v>
      </c>
      <c r="H38" s="41">
        <v>3042.9</v>
      </c>
    </row>
    <row r="39" spans="1:8" ht="28.5" customHeight="1">
      <c r="A39" s="10"/>
      <c r="B39" s="54" t="s">
        <v>25</v>
      </c>
      <c r="C39" s="54"/>
      <c r="D39" s="12">
        <v>5</v>
      </c>
      <c r="E39" s="12">
        <v>5</v>
      </c>
      <c r="F39" s="41">
        <v>4423.5</v>
      </c>
      <c r="G39" s="41">
        <v>4011.4</v>
      </c>
      <c r="H39" s="41">
        <v>4011.4</v>
      </c>
    </row>
    <row r="40" spans="1:8" ht="20.100000000000001" customHeight="1">
      <c r="A40" s="10"/>
      <c r="B40" s="55" t="s">
        <v>24</v>
      </c>
      <c r="C40" s="55"/>
      <c r="D40" s="11">
        <v>6</v>
      </c>
      <c r="E40" s="11">
        <v>0</v>
      </c>
      <c r="F40" s="40">
        <f>F42+F41</f>
        <v>2000.4</v>
      </c>
      <c r="G40" s="40">
        <f>G42+G41</f>
        <v>8441.9</v>
      </c>
      <c r="H40" s="40">
        <f t="shared" ref="H40" si="10">H42</f>
        <v>7300</v>
      </c>
    </row>
    <row r="41" spans="1:8" s="5" customFormat="1" ht="36.4" customHeight="1">
      <c r="A41" s="10"/>
      <c r="B41" s="71" t="s">
        <v>75</v>
      </c>
      <c r="C41" s="70"/>
      <c r="D41" s="12">
        <v>6</v>
      </c>
      <c r="E41" s="12">
        <v>2</v>
      </c>
      <c r="F41" s="41">
        <v>0</v>
      </c>
      <c r="G41" s="41">
        <v>2061.9</v>
      </c>
      <c r="H41" s="41">
        <v>0</v>
      </c>
    </row>
    <row r="42" spans="1:8" ht="31.35" customHeight="1">
      <c r="A42" s="10"/>
      <c r="B42" s="54" t="s">
        <v>23</v>
      </c>
      <c r="C42" s="54"/>
      <c r="D42" s="12">
        <v>6</v>
      </c>
      <c r="E42" s="12">
        <v>3</v>
      </c>
      <c r="F42" s="41">
        <v>2000.4</v>
      </c>
      <c r="G42" s="41">
        <v>6380</v>
      </c>
      <c r="H42" s="41">
        <v>7300</v>
      </c>
    </row>
    <row r="43" spans="1:8" ht="15" customHeight="1">
      <c r="A43" s="10"/>
      <c r="B43" s="55" t="s">
        <v>22</v>
      </c>
      <c r="C43" s="55"/>
      <c r="D43" s="11">
        <v>7</v>
      </c>
      <c r="E43" s="11">
        <v>0</v>
      </c>
      <c r="F43" s="45">
        <f>F44+F45+F46+F47+F48</f>
        <v>528705.10000000009</v>
      </c>
      <c r="G43" s="45">
        <f t="shared" ref="G43" si="11">G44+G45+G46+G47+G48</f>
        <v>573610.79999999993</v>
      </c>
      <c r="H43" s="45">
        <f t="shared" ref="H43" si="12">H44+H45+H46+H47+H48</f>
        <v>673868.00000000012</v>
      </c>
    </row>
    <row r="44" spans="1:8" ht="17.100000000000001" customHeight="1">
      <c r="A44" s="10"/>
      <c r="B44" s="54" t="s">
        <v>21</v>
      </c>
      <c r="C44" s="54"/>
      <c r="D44" s="12">
        <v>7</v>
      </c>
      <c r="E44" s="12">
        <v>1</v>
      </c>
      <c r="F44" s="41">
        <v>126465.1</v>
      </c>
      <c r="G44" s="41">
        <v>117717.4</v>
      </c>
      <c r="H44" s="41">
        <v>127717.4</v>
      </c>
    </row>
    <row r="45" spans="1:8" ht="20.100000000000001" customHeight="1">
      <c r="A45" s="10"/>
      <c r="B45" s="54" t="s">
        <v>20</v>
      </c>
      <c r="C45" s="54"/>
      <c r="D45" s="12">
        <v>7</v>
      </c>
      <c r="E45" s="12">
        <v>2</v>
      </c>
      <c r="F45" s="46">
        <v>296874.2</v>
      </c>
      <c r="G45" s="41">
        <f>342187.3-6000</f>
        <v>336187.3</v>
      </c>
      <c r="H45" s="41">
        <v>439835.4</v>
      </c>
    </row>
    <row r="46" spans="1:8" ht="20.100000000000001" customHeight="1">
      <c r="A46" s="10"/>
      <c r="B46" s="54" t="s">
        <v>19</v>
      </c>
      <c r="C46" s="54"/>
      <c r="D46" s="12">
        <v>7</v>
      </c>
      <c r="E46" s="12">
        <v>3</v>
      </c>
      <c r="F46" s="41">
        <f>36948.6-1978.5</f>
        <v>34970.1</v>
      </c>
      <c r="G46" s="41">
        <v>32678.2</v>
      </c>
      <c r="H46" s="41">
        <v>38287.300000000003</v>
      </c>
    </row>
    <row r="47" spans="1:8" ht="23.65" customHeight="1">
      <c r="A47" s="10"/>
      <c r="B47" s="54" t="s">
        <v>18</v>
      </c>
      <c r="C47" s="54"/>
      <c r="D47" s="12">
        <v>7</v>
      </c>
      <c r="E47" s="12">
        <v>7</v>
      </c>
      <c r="F47" s="41">
        <v>3952.9</v>
      </c>
      <c r="G47" s="41">
        <v>2998</v>
      </c>
      <c r="H47" s="41">
        <v>2998</v>
      </c>
    </row>
    <row r="48" spans="1:8" ht="24.95" customHeight="1">
      <c r="A48" s="10"/>
      <c r="B48" s="54" t="s">
        <v>17</v>
      </c>
      <c r="C48" s="54"/>
      <c r="D48" s="12">
        <v>7</v>
      </c>
      <c r="E48" s="12">
        <v>9</v>
      </c>
      <c r="F48" s="41">
        <v>66442.8</v>
      </c>
      <c r="G48" s="41">
        <f>78029.9+6000</f>
        <v>84029.9</v>
      </c>
      <c r="H48" s="41">
        <v>65029.9</v>
      </c>
    </row>
    <row r="49" spans="1:8" ht="20.65" customHeight="1">
      <c r="A49" s="10"/>
      <c r="B49" s="55" t="s">
        <v>16</v>
      </c>
      <c r="C49" s="55"/>
      <c r="D49" s="11">
        <v>8</v>
      </c>
      <c r="E49" s="11">
        <v>0</v>
      </c>
      <c r="F49" s="40">
        <f>F50+F53</f>
        <v>178270.69999999998</v>
      </c>
      <c r="G49" s="40">
        <f t="shared" ref="G49" si="13">G50+G53</f>
        <v>56023.7</v>
      </c>
      <c r="H49" s="40">
        <f t="shared" ref="H49" si="14">H50+H53</f>
        <v>51674.2</v>
      </c>
    </row>
    <row r="50" spans="1:8" ht="15" customHeight="1">
      <c r="A50" s="10"/>
      <c r="B50" s="54" t="s">
        <v>15</v>
      </c>
      <c r="C50" s="54"/>
      <c r="D50" s="12">
        <v>8</v>
      </c>
      <c r="E50" s="12">
        <v>1</v>
      </c>
      <c r="F50" s="46">
        <v>168667.9</v>
      </c>
      <c r="G50" s="41">
        <v>46002.5</v>
      </c>
      <c r="H50" s="41">
        <v>43403</v>
      </c>
    </row>
    <row r="51" spans="1:8" s="5" customFormat="1" ht="31.35" customHeight="1">
      <c r="A51" s="10"/>
      <c r="B51" s="57" t="s">
        <v>65</v>
      </c>
      <c r="C51" s="58"/>
      <c r="D51" s="7"/>
      <c r="E51" s="6"/>
      <c r="F51" s="39">
        <f>F52</f>
        <v>1725</v>
      </c>
      <c r="G51" s="39">
        <f t="shared" ref="G51" si="15">G52</f>
        <v>1725</v>
      </c>
      <c r="H51" s="39">
        <f t="shared" ref="H51" si="16">H52</f>
        <v>1725</v>
      </c>
    </row>
    <row r="52" spans="1:8" s="5" customFormat="1" ht="38.450000000000003" customHeight="1">
      <c r="A52" s="10"/>
      <c r="B52" s="57" t="s">
        <v>57</v>
      </c>
      <c r="C52" s="58"/>
      <c r="D52" s="7"/>
      <c r="E52" s="6"/>
      <c r="F52" s="39">
        <v>1725</v>
      </c>
      <c r="G52" s="39">
        <v>1725</v>
      </c>
      <c r="H52" s="39">
        <v>1725</v>
      </c>
    </row>
    <row r="53" spans="1:8" ht="19.5" customHeight="1">
      <c r="A53" s="10"/>
      <c r="B53" s="54" t="s">
        <v>14</v>
      </c>
      <c r="C53" s="54"/>
      <c r="D53" s="12">
        <v>8</v>
      </c>
      <c r="E53" s="12">
        <v>4</v>
      </c>
      <c r="F53" s="41">
        <v>9602.7999999999993</v>
      </c>
      <c r="G53" s="41">
        <v>10021.200000000001</v>
      </c>
      <c r="H53" s="41">
        <v>8271.2000000000007</v>
      </c>
    </row>
    <row r="54" spans="1:8" ht="17.850000000000001" customHeight="1">
      <c r="A54" s="10"/>
      <c r="B54" s="55" t="s">
        <v>13</v>
      </c>
      <c r="C54" s="55"/>
      <c r="D54" s="11">
        <v>9</v>
      </c>
      <c r="E54" s="11">
        <v>0</v>
      </c>
      <c r="F54" s="40">
        <f>F55+F56</f>
        <v>987.8</v>
      </c>
      <c r="G54" s="40">
        <f t="shared" ref="G54" si="17">G55+G56</f>
        <v>987.8</v>
      </c>
      <c r="H54" s="40">
        <f t="shared" ref="H54" si="18">H55+H56</f>
        <v>987.8</v>
      </c>
    </row>
    <row r="55" spans="1:8" ht="20.65" customHeight="1">
      <c r="A55" s="10"/>
      <c r="B55" s="54" t="s">
        <v>12</v>
      </c>
      <c r="C55" s="54"/>
      <c r="D55" s="12">
        <v>9</v>
      </c>
      <c r="E55" s="12">
        <v>7</v>
      </c>
      <c r="F55" s="41">
        <v>297.8</v>
      </c>
      <c r="G55" s="41">
        <v>297.8</v>
      </c>
      <c r="H55" s="41">
        <v>297.8</v>
      </c>
    </row>
    <row r="56" spans="1:8" ht="24.95" customHeight="1">
      <c r="A56" s="10"/>
      <c r="B56" s="54" t="s">
        <v>11</v>
      </c>
      <c r="C56" s="54"/>
      <c r="D56" s="12">
        <v>9</v>
      </c>
      <c r="E56" s="12">
        <v>9</v>
      </c>
      <c r="F56" s="41">
        <v>690</v>
      </c>
      <c r="G56" s="41">
        <v>690</v>
      </c>
      <c r="H56" s="41">
        <v>690</v>
      </c>
    </row>
    <row r="57" spans="1:8" ht="15" customHeight="1">
      <c r="A57" s="10"/>
      <c r="B57" s="55" t="s">
        <v>10</v>
      </c>
      <c r="C57" s="55"/>
      <c r="D57" s="11">
        <v>10</v>
      </c>
      <c r="E57" s="11">
        <v>0</v>
      </c>
      <c r="F57" s="40">
        <f>F58+F59+F60</f>
        <v>15651</v>
      </c>
      <c r="G57" s="40">
        <f t="shared" ref="G57" si="19">G58+G59+G60</f>
        <v>14902.8</v>
      </c>
      <c r="H57" s="40">
        <f t="shared" ref="H57" si="20">H58+H59+H60</f>
        <v>14902.8</v>
      </c>
    </row>
    <row r="58" spans="1:8" ht="18.600000000000001" customHeight="1">
      <c r="A58" s="10"/>
      <c r="B58" s="54" t="s">
        <v>9</v>
      </c>
      <c r="C58" s="54"/>
      <c r="D58" s="12">
        <v>10</v>
      </c>
      <c r="E58" s="12">
        <v>1</v>
      </c>
      <c r="F58" s="41">
        <v>1329.4</v>
      </c>
      <c r="G58" s="41">
        <v>1329.4</v>
      </c>
      <c r="H58" s="41">
        <v>1329.4</v>
      </c>
    </row>
    <row r="59" spans="1:8" ht="20.100000000000001" customHeight="1">
      <c r="A59" s="10"/>
      <c r="B59" s="54" t="s">
        <v>8</v>
      </c>
      <c r="C59" s="54"/>
      <c r="D59" s="12">
        <v>10</v>
      </c>
      <c r="E59" s="12">
        <v>3</v>
      </c>
      <c r="F59" s="41">
        <v>9704.2000000000007</v>
      </c>
      <c r="G59" s="41">
        <v>8956</v>
      </c>
      <c r="H59" s="41">
        <v>8956</v>
      </c>
    </row>
    <row r="60" spans="1:8" ht="18.600000000000001" customHeight="1">
      <c r="A60" s="10"/>
      <c r="B60" s="54" t="s">
        <v>7</v>
      </c>
      <c r="C60" s="54"/>
      <c r="D60" s="12">
        <v>10</v>
      </c>
      <c r="E60" s="12">
        <v>4</v>
      </c>
      <c r="F60" s="41">
        <v>4617.3999999999996</v>
      </c>
      <c r="G60" s="41">
        <v>4617.3999999999996</v>
      </c>
      <c r="H60" s="41">
        <v>4617.3999999999996</v>
      </c>
    </row>
    <row r="61" spans="1:8" ht="22.15" customHeight="1">
      <c r="A61" s="10"/>
      <c r="B61" s="55" t="s">
        <v>6</v>
      </c>
      <c r="C61" s="55"/>
      <c r="D61" s="11">
        <v>11</v>
      </c>
      <c r="E61" s="11">
        <v>0</v>
      </c>
      <c r="F61" s="40">
        <f>F62+F63+F64</f>
        <v>34423.300000000003</v>
      </c>
      <c r="G61" s="40">
        <f t="shared" ref="G61" si="21">G62+G63+G64</f>
        <v>16346.3</v>
      </c>
      <c r="H61" s="40">
        <f t="shared" ref="H61" si="22">H62+H63+H64</f>
        <v>12246.3</v>
      </c>
    </row>
    <row r="62" spans="1:8" ht="15.75" customHeight="1">
      <c r="A62" s="10"/>
      <c r="B62" s="54" t="s">
        <v>5</v>
      </c>
      <c r="C62" s="54"/>
      <c r="D62" s="12">
        <v>11</v>
      </c>
      <c r="E62" s="12">
        <v>1</v>
      </c>
      <c r="F62" s="41">
        <v>11669</v>
      </c>
      <c r="G62" s="41">
        <v>11346.3</v>
      </c>
      <c r="H62" s="41">
        <v>11346.3</v>
      </c>
    </row>
    <row r="63" spans="1:8" ht="21.4" customHeight="1">
      <c r="A63" s="10"/>
      <c r="B63" s="54" t="s">
        <v>4</v>
      </c>
      <c r="C63" s="54"/>
      <c r="D63" s="12">
        <v>11</v>
      </c>
      <c r="E63" s="12">
        <v>2</v>
      </c>
      <c r="F63" s="41">
        <v>1200</v>
      </c>
      <c r="G63" s="41">
        <v>900</v>
      </c>
      <c r="H63" s="41">
        <v>900</v>
      </c>
    </row>
    <row r="64" spans="1:8" s="5" customFormat="1" ht="24.95" customHeight="1">
      <c r="A64" s="10"/>
      <c r="B64" s="60" t="s">
        <v>62</v>
      </c>
      <c r="C64" s="61"/>
      <c r="D64" s="28" t="s">
        <v>63</v>
      </c>
      <c r="E64" s="28" t="s">
        <v>64</v>
      </c>
      <c r="F64" s="41">
        <v>21554.3</v>
      </c>
      <c r="G64" s="41">
        <v>4100</v>
      </c>
      <c r="H64" s="41">
        <v>0</v>
      </c>
    </row>
    <row r="65" spans="1:8" ht="63.4" customHeight="1">
      <c r="A65" s="10"/>
      <c r="B65" s="55" t="s">
        <v>3</v>
      </c>
      <c r="C65" s="55"/>
      <c r="D65" s="11">
        <v>14</v>
      </c>
      <c r="E65" s="11">
        <v>0</v>
      </c>
      <c r="F65" s="40">
        <f>F66+F69</f>
        <v>68711.899999999994</v>
      </c>
      <c r="G65" s="40">
        <f t="shared" ref="G65" si="23">G66+G69</f>
        <v>45222</v>
      </c>
      <c r="H65" s="40">
        <f t="shared" ref="H65" si="24">H66+H69</f>
        <v>46706.600000000006</v>
      </c>
    </row>
    <row r="66" spans="1:8" ht="42.2" customHeight="1">
      <c r="A66" s="10"/>
      <c r="B66" s="54" t="s">
        <v>2</v>
      </c>
      <c r="C66" s="54"/>
      <c r="D66" s="12">
        <v>14</v>
      </c>
      <c r="E66" s="12">
        <v>1</v>
      </c>
      <c r="F66" s="41">
        <v>31967.5</v>
      </c>
      <c r="G66" s="41">
        <v>33646.400000000001</v>
      </c>
      <c r="H66" s="41">
        <v>34123.4</v>
      </c>
    </row>
    <row r="67" spans="1:8" s="5" customFormat="1" ht="35.65" customHeight="1">
      <c r="A67" s="10"/>
      <c r="B67" s="57" t="s">
        <v>67</v>
      </c>
      <c r="C67" s="58"/>
      <c r="D67" s="12"/>
      <c r="E67" s="12"/>
      <c r="F67" s="42"/>
      <c r="G67" s="47"/>
      <c r="H67" s="47"/>
    </row>
    <row r="68" spans="1:8" s="5" customFormat="1" ht="42.2" customHeight="1">
      <c r="A68" s="10"/>
      <c r="B68" s="57" t="s">
        <v>58</v>
      </c>
      <c r="C68" s="58"/>
      <c r="D68" s="12"/>
      <c r="E68" s="12"/>
      <c r="F68" s="24">
        <f>F66</f>
        <v>31967.5</v>
      </c>
      <c r="G68" s="24">
        <f>G66</f>
        <v>33646.400000000001</v>
      </c>
      <c r="H68" s="24">
        <f>H66</f>
        <v>34123.4</v>
      </c>
    </row>
    <row r="69" spans="1:8" ht="23.65" customHeight="1">
      <c r="A69" s="10"/>
      <c r="B69" s="54" t="s">
        <v>1</v>
      </c>
      <c r="C69" s="54"/>
      <c r="D69" s="12">
        <v>14</v>
      </c>
      <c r="E69" s="12">
        <v>2</v>
      </c>
      <c r="F69" s="41">
        <v>36744.400000000001</v>
      </c>
      <c r="G69" s="41">
        <v>11575.6</v>
      </c>
      <c r="H69" s="41">
        <v>12583.2</v>
      </c>
    </row>
    <row r="70" spans="1:8" ht="34.9" customHeight="1">
      <c r="A70" s="13"/>
      <c r="B70" s="57" t="s">
        <v>65</v>
      </c>
      <c r="C70" s="58"/>
      <c r="D70" s="14"/>
      <c r="E70" s="14"/>
      <c r="F70" s="48">
        <f>F69</f>
        <v>36744.400000000001</v>
      </c>
      <c r="G70" s="44">
        <f>G69</f>
        <v>11575.6</v>
      </c>
      <c r="H70" s="44">
        <f>H69</f>
        <v>12583.2</v>
      </c>
    </row>
    <row r="71" spans="1:8" s="5" customFormat="1" ht="17.850000000000001" hidden="1" customHeight="1">
      <c r="A71" s="13"/>
      <c r="B71" s="18"/>
      <c r="C71" s="19"/>
      <c r="D71" s="14"/>
      <c r="E71" s="14"/>
      <c r="F71" s="49"/>
      <c r="G71" s="42"/>
      <c r="H71" s="42"/>
    </row>
    <row r="72" spans="1:8" ht="23.65" customHeight="1">
      <c r="A72" s="8"/>
      <c r="B72" s="62" t="s">
        <v>54</v>
      </c>
      <c r="C72" s="63"/>
      <c r="D72" s="14"/>
      <c r="E72" s="15"/>
      <c r="F72" s="50">
        <f>F13+F23+F26+F33+F40+F43+F49+F54+F57+F61+F65</f>
        <v>1172383</v>
      </c>
      <c r="G72" s="50">
        <f t="shared" ref="G72:H72" si="25">G13+G23+G26+G33+G40+G43+G49+G54+G57+G61+G65</f>
        <v>933407.2</v>
      </c>
      <c r="H72" s="50">
        <f t="shared" si="25"/>
        <v>971648.00000000012</v>
      </c>
    </row>
    <row r="73" spans="1:8" s="27" customFormat="1" ht="23.65" customHeight="1">
      <c r="A73" s="25"/>
      <c r="B73" s="64" t="s">
        <v>53</v>
      </c>
      <c r="C73" s="65"/>
      <c r="D73" s="26"/>
      <c r="E73" s="26"/>
      <c r="F73" s="51"/>
      <c r="G73" s="52">
        <v>9748.5</v>
      </c>
      <c r="H73" s="52">
        <v>24699.3</v>
      </c>
    </row>
    <row r="74" spans="1:8" ht="24.2" customHeight="1">
      <c r="A74" s="13"/>
      <c r="B74" s="62" t="s">
        <v>55</v>
      </c>
      <c r="C74" s="63"/>
      <c r="D74" s="14"/>
      <c r="E74" s="14"/>
      <c r="F74" s="50">
        <f>F72</f>
        <v>1172383</v>
      </c>
      <c r="G74" s="50">
        <f>G72+G73</f>
        <v>943155.7</v>
      </c>
      <c r="H74" s="50">
        <f>H72+H73</f>
        <v>996347.30000000016</v>
      </c>
    </row>
    <row r="75" spans="1:8" s="23" customFormat="1" ht="19.5" customHeight="1">
      <c r="A75" s="21" t="s">
        <v>0</v>
      </c>
      <c r="B75" s="59" t="s">
        <v>56</v>
      </c>
      <c r="C75" s="59"/>
      <c r="D75" s="22"/>
      <c r="E75" s="22"/>
      <c r="F75" s="48">
        <f>F76+F77+F78</f>
        <v>90994.9</v>
      </c>
      <c r="G75" s="48">
        <f t="shared" ref="G75" si="26">G76+G77+G78</f>
        <v>50495.9</v>
      </c>
      <c r="H75" s="48">
        <f t="shared" ref="H75" si="27">H76+H77+H78</f>
        <v>48937.600000000006</v>
      </c>
    </row>
    <row r="76" spans="1:8" ht="32.1" customHeight="1">
      <c r="B76" s="59" t="s">
        <v>59</v>
      </c>
      <c r="C76" s="59"/>
      <c r="D76" s="20"/>
      <c r="E76" s="20"/>
      <c r="F76" s="53">
        <f>F68</f>
        <v>31967.5</v>
      </c>
      <c r="G76" s="53">
        <f t="shared" ref="G76" si="28">G68</f>
        <v>33646.400000000001</v>
      </c>
      <c r="H76" s="53">
        <f t="shared" ref="H76" si="29">H68</f>
        <v>34123.4</v>
      </c>
    </row>
    <row r="77" spans="1:8" ht="53.45" customHeight="1">
      <c r="B77" s="59" t="s">
        <v>60</v>
      </c>
      <c r="C77" s="59"/>
      <c r="D77" s="20"/>
      <c r="E77" s="20"/>
      <c r="F77" s="53">
        <f>F70</f>
        <v>36744.400000000001</v>
      </c>
      <c r="G77" s="53">
        <f t="shared" ref="G77" si="30">G70</f>
        <v>11575.6</v>
      </c>
      <c r="H77" s="53">
        <f t="shared" ref="H77" si="31">H70</f>
        <v>12583.2</v>
      </c>
    </row>
    <row r="78" spans="1:8" ht="34.9" customHeight="1">
      <c r="B78" s="59" t="s">
        <v>61</v>
      </c>
      <c r="C78" s="59"/>
      <c r="D78" s="20"/>
      <c r="E78" s="20"/>
      <c r="F78" s="53">
        <f>F52+F30+F37+F17</f>
        <v>22283</v>
      </c>
      <c r="G78" s="53">
        <f t="shared" ref="G78" si="32">G52+G31+G38</f>
        <v>5273.9</v>
      </c>
      <c r="H78" s="53">
        <f t="shared" ref="H78" si="33">H52+H30+H37</f>
        <v>2231</v>
      </c>
    </row>
    <row r="79" spans="1:8">
      <c r="F79" s="38"/>
      <c r="G79" s="38"/>
      <c r="H79" s="38" t="s">
        <v>74</v>
      </c>
    </row>
    <row r="80" spans="1:8">
      <c r="F80" s="38"/>
      <c r="G80" s="38"/>
      <c r="H80" s="38"/>
    </row>
    <row r="81" spans="6:8">
      <c r="F81" s="38"/>
      <c r="G81" s="38"/>
      <c r="H81" s="38"/>
    </row>
    <row r="82" spans="6:8">
      <c r="F82" s="38"/>
      <c r="G82" s="38"/>
      <c r="H82" s="38"/>
    </row>
    <row r="83" spans="6:8">
      <c r="F83" s="38"/>
      <c r="G83" s="38"/>
      <c r="H83" s="38"/>
    </row>
    <row r="84" spans="6:8">
      <c r="F84" s="38"/>
      <c r="G84" s="38"/>
      <c r="H84" s="38"/>
    </row>
    <row r="85" spans="6:8">
      <c r="F85" s="38"/>
      <c r="G85" s="38"/>
      <c r="H85" s="38"/>
    </row>
    <row r="86" spans="6:8">
      <c r="F86" s="38"/>
      <c r="G86" s="38"/>
      <c r="H86" s="38"/>
    </row>
    <row r="87" spans="6:8">
      <c r="F87" s="38"/>
      <c r="G87" s="38"/>
      <c r="H87" s="38"/>
    </row>
    <row r="88" spans="6:8">
      <c r="F88" s="38"/>
      <c r="G88" s="38"/>
      <c r="H88" s="38"/>
    </row>
    <row r="106" ht="5.25" customHeight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85" ht="0.75" customHeight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</sheetData>
  <mergeCells count="76">
    <mergeCell ref="B41:C41"/>
    <mergeCell ref="D2:H2"/>
    <mergeCell ref="B17:C17"/>
    <mergeCell ref="B18:C18"/>
    <mergeCell ref="D3:H3"/>
    <mergeCell ref="F5:H5"/>
    <mergeCell ref="B30:C30"/>
    <mergeCell ref="D6:H6"/>
    <mergeCell ref="B21:C21"/>
    <mergeCell ref="B22:C22"/>
    <mergeCell ref="F10:H10"/>
    <mergeCell ref="D10:D11"/>
    <mergeCell ref="E10:E11"/>
    <mergeCell ref="B10:C11"/>
    <mergeCell ref="B29:C29"/>
    <mergeCell ref="B23:C23"/>
    <mergeCell ref="B26:C26"/>
    <mergeCell ref="B28:C28"/>
    <mergeCell ref="A7:H7"/>
    <mergeCell ref="A8:H8"/>
    <mergeCell ref="B20:C20"/>
    <mergeCell ref="B24:C24"/>
    <mergeCell ref="B56:C56"/>
    <mergeCell ref="B31:C31"/>
    <mergeCell ref="B40:C40"/>
    <mergeCell ref="B50:C50"/>
    <mergeCell ref="B37:C37"/>
    <mergeCell ref="B43:C43"/>
    <mergeCell ref="B49:C49"/>
    <mergeCell ref="B44:C44"/>
    <mergeCell ref="B45:C45"/>
    <mergeCell ref="B46:C46"/>
    <mergeCell ref="B47:C47"/>
    <mergeCell ref="B48:C48"/>
    <mergeCell ref="B38:C38"/>
    <mergeCell ref="B35:C35"/>
    <mergeCell ref="B42:C42"/>
    <mergeCell ref="B51:C51"/>
    <mergeCell ref="B52:C52"/>
    <mergeCell ref="B53:C53"/>
    <mergeCell ref="B55:C55"/>
    <mergeCell ref="B78:C78"/>
    <mergeCell ref="B64:C64"/>
    <mergeCell ref="B72:C72"/>
    <mergeCell ref="B73:C73"/>
    <mergeCell ref="B74:C74"/>
    <mergeCell ref="B67:C67"/>
    <mergeCell ref="B68:C68"/>
    <mergeCell ref="B70:C70"/>
    <mergeCell ref="B69:C69"/>
    <mergeCell ref="B66:C66"/>
    <mergeCell ref="B65:C65"/>
    <mergeCell ref="B75:C75"/>
    <mergeCell ref="B76:C76"/>
    <mergeCell ref="B77:C77"/>
    <mergeCell ref="B59:C59"/>
    <mergeCell ref="B60:C60"/>
    <mergeCell ref="B62:C62"/>
    <mergeCell ref="B61:C61"/>
    <mergeCell ref="B63:C63"/>
    <mergeCell ref="B58:C58"/>
    <mergeCell ref="B54:C54"/>
    <mergeCell ref="B12:C12"/>
    <mergeCell ref="B13:C13"/>
    <mergeCell ref="B33:C33"/>
    <mergeCell ref="B14:C14"/>
    <mergeCell ref="B15:C15"/>
    <mergeCell ref="B16:C16"/>
    <mergeCell ref="B19:C19"/>
    <mergeCell ref="B27:C27"/>
    <mergeCell ref="B25:C25"/>
    <mergeCell ref="B36:C36"/>
    <mergeCell ref="B39:C39"/>
    <mergeCell ref="B32:C32"/>
    <mergeCell ref="B34:C34"/>
    <mergeCell ref="B57:C57"/>
  </mergeCells>
  <pageMargins left="0.59055118110236227" right="0.39370078740157483" top="0.78740157480314965" bottom="0.78740157480314965" header="0.39370078740157483" footer="0.39370078740157483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РАЗДЕЛ, ПОДРАЗДЕЛ 2020-21-22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DF-8-002</dc:creator>
  <cp:lastModifiedBy>Zaika</cp:lastModifiedBy>
  <cp:lastPrinted>2021-10-06T12:12:17Z</cp:lastPrinted>
  <dcterms:created xsi:type="dcterms:W3CDTF">2019-11-13T13:56:28Z</dcterms:created>
  <dcterms:modified xsi:type="dcterms:W3CDTF">2021-12-24T11:17:16Z</dcterms:modified>
</cp:coreProperties>
</file>