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7" windowWidth="22783" windowHeight="11876"/>
  </bookViews>
  <sheets>
    <sheet name="РАЗДЕЛ, ПОДРАЗДЕЛ 2020-21-22" sheetId="2" r:id="rId1"/>
  </sheets>
  <calcPr calcId="125725"/>
</workbook>
</file>

<file path=xl/calcChain.xml><?xml version="1.0" encoding="utf-8"?>
<calcChain xmlns="http://schemas.openxmlformats.org/spreadsheetml/2006/main">
  <c r="F33" i="2"/>
  <c r="G60"/>
  <c r="H60"/>
  <c r="F60"/>
  <c r="G56"/>
  <c r="H56"/>
  <c r="F56"/>
  <c r="G52"/>
  <c r="H52"/>
  <c r="F52"/>
  <c r="G49"/>
  <c r="H49"/>
  <c r="F49"/>
  <c r="G44"/>
  <c r="H44"/>
  <c r="F44"/>
  <c r="G38"/>
  <c r="H38"/>
  <c r="F38"/>
  <c r="G36"/>
  <c r="H36"/>
  <c r="F36"/>
  <c r="G29"/>
  <c r="H29"/>
  <c r="F29"/>
  <c r="G22"/>
  <c r="H22"/>
  <c r="F22"/>
  <c r="G19"/>
  <c r="H19"/>
  <c r="F19"/>
  <c r="G11"/>
  <c r="H11"/>
  <c r="F11"/>
  <c r="G73"/>
  <c r="H73"/>
  <c r="F73"/>
  <c r="G26"/>
  <c r="H26"/>
  <c r="F26"/>
  <c r="H65"/>
  <c r="H72" s="1"/>
  <c r="G65"/>
  <c r="G72" s="1"/>
  <c r="F32"/>
  <c r="F46"/>
  <c r="F65"/>
  <c r="F72" s="1"/>
  <c r="H63"/>
  <c r="H71" s="1"/>
  <c r="G63"/>
  <c r="G71" s="1"/>
  <c r="F63"/>
  <c r="F71" s="1"/>
  <c r="H46" l="1"/>
  <c r="F67"/>
  <c r="F69" s="1"/>
  <c r="F70"/>
  <c r="H70"/>
  <c r="G70"/>
  <c r="G46"/>
  <c r="G67"/>
  <c r="G69" s="1"/>
  <c r="H67" l="1"/>
  <c r="H69" s="1"/>
</calcChain>
</file>

<file path=xl/sharedStrings.xml><?xml version="1.0" encoding="utf-8"?>
<sst xmlns="http://schemas.openxmlformats.org/spreadsheetml/2006/main" count="77" uniqueCount="73">
  <si>
    <t xml:space="preserve"> </t>
  </si>
  <si>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</si>
  <si>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</si>
  <si>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 РОССИЙСКОЙ ФЕДЕРАЦИИ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</si>
  <si>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</si>
  <si>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</si>
  <si>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</si>
  <si>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</si>
  <si>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</si>
  <si>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</si>
  <si>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</si>
  <si>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</si>
  <si>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</si>
  <si>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</si>
  <si>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</si>
  <si>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</si>
  <si>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</si>
  <si>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</si>
  <si>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</si>
  <si>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</si>
  <si>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</si>
  <si>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</si>
  <si>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</si>
  <si>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</si>
  <si>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</si>
  <si>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</si>
  <si>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</si>
  <si>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</si>
  <si>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</si>
  <si>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</si>
  <si>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</si>
  <si>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</si>
  <si>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</si>
  <si>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</si>
  <si>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</si>
  <si>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</si>
  <si>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</si>
  <si>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</si>
  <si>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</si>
  <si>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</si>
  <si>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</si>
  <si>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</si>
  <si>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</si>
  <si>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</si>
  <si>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</si>
  <si>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</si>
  <si>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</si>
  <si>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Подраздел</t>
  </si>
  <si>
    <t>Раздел</t>
  </si>
  <si>
    <t>Наименование показателя</t>
  </si>
  <si>
    <t xml:space="preserve">РАСПРЕДЕЛЕНИЕ БЮДЖЕТНЫХ АССИГНОВАНИЙ ПО РАЗДЕЛАМ, ПОДРАЗДЕЛАМ КЛАССИФИКАЦИИ </t>
  </si>
  <si>
    <t>(тыс. рублей)</t>
  </si>
  <si>
    <t>2021 год</t>
  </si>
  <si>
    <t>2022 год</t>
  </si>
  <si>
    <t>Условно-утверждаемые расходы</t>
  </si>
  <si>
    <t>ИТОГО РАСХОДОВ:</t>
  </si>
  <si>
    <t>ВСЕГО РАСХОДОВ:</t>
  </si>
  <si>
    <t>из них:                                                                                   Межбюджетные трансферты</t>
  </si>
  <si>
    <t>Иные межбюджетные трансферты на решение вопросов местного значения</t>
  </si>
  <si>
    <t>Дотации на выравнивание бюджетной обеспеченности поселений</t>
  </si>
  <si>
    <t>Дотации на выравнивание бюджетной обеспеченности поселений района</t>
  </si>
  <si>
    <t>Дотации на поддержку мер по обеспечению сбалансированности бюджетов поселений, входящих в состав  района</t>
  </si>
  <si>
    <t>Иные межбюджетные трансферты бюджетам поселений района</t>
  </si>
  <si>
    <t>Другие вопросы в области физической культуры и спорта</t>
  </si>
  <si>
    <t>11</t>
  </si>
  <si>
    <t>05</t>
  </si>
  <si>
    <t>из них:  Межбюджетные трансферты</t>
  </si>
  <si>
    <t>из них: Межбюджетные трансферты</t>
  </si>
  <si>
    <t>из них:   Межбюджетные трансферты</t>
  </si>
  <si>
    <t>Приложение 5</t>
  </si>
  <si>
    <t xml:space="preserve"> к решению Представительного Собрания  «О  районном бюджете  на 2021 год и плановый период 2022 и 2023 годов»</t>
  </si>
  <si>
    <t>РАСХОДОВ БЮДЖЕТОВ НА 2021 ГОД И ПЛАНОВЫЙ ПЕРИОД 2022 И 2023 ГОДОВ</t>
  </si>
  <si>
    <t>2023 год</t>
  </si>
</sst>
</file>

<file path=xl/styles.xml><?xml version="1.0" encoding="utf-8"?>
<styleSheet xmlns="http://schemas.openxmlformats.org/spreadsheetml/2006/main">
  <numFmts count="4">
    <numFmt numFmtId="164" formatCode="#,##0.0;[Red]\-#,##0.0;0.0"/>
    <numFmt numFmtId="165" formatCode="00"/>
    <numFmt numFmtId="166" formatCode="0000"/>
    <numFmt numFmtId="167" formatCode="#,##0.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67">
    <xf numFmtId="0" fontId="0" fillId="0" borderId="0" xfId="0"/>
    <xf numFmtId="0" fontId="1" fillId="0" borderId="0" xfId="1"/>
    <xf numFmtId="0" fontId="3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1" fillId="0" borderId="0" xfId="1"/>
    <xf numFmtId="167" fontId="9" fillId="2" borderId="3" xfId="2" applyNumberFormat="1" applyFont="1" applyFill="1" applyBorder="1" applyAlignment="1">
      <alignment horizontal="center"/>
    </xf>
    <xf numFmtId="49" fontId="9" fillId="2" borderId="3" xfId="2" applyNumberFormat="1" applyFont="1" applyFill="1" applyBorder="1" applyAlignment="1">
      <alignment horizontal="center" wrapText="1"/>
    </xf>
    <xf numFmtId="0" fontId="7" fillId="0" borderId="0" xfId="1" applyNumberFormat="1" applyFont="1" applyFill="1" applyAlignment="1" applyProtection="1"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5" fillId="0" borderId="3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3" xfId="1" applyNumberFormat="1" applyFont="1" applyFill="1" applyBorder="1" applyAlignment="1" applyProtection="1">
      <protection hidden="1"/>
    </xf>
    <xf numFmtId="164" fontId="7" fillId="0" borderId="3" xfId="1" applyNumberFormat="1" applyFont="1" applyFill="1" applyBorder="1" applyAlignment="1" applyProtection="1"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167" fontId="9" fillId="2" borderId="3" xfId="2" applyNumberFormat="1" applyFont="1" applyFill="1" applyBorder="1" applyAlignment="1">
      <alignment horizontal="center"/>
    </xf>
    <xf numFmtId="167" fontId="7" fillId="0" borderId="3" xfId="1" applyNumberFormat="1" applyFont="1" applyFill="1" applyBorder="1" applyAlignment="1" applyProtection="1">
      <alignment wrapText="1"/>
      <protection hidden="1"/>
    </xf>
    <xf numFmtId="167" fontId="5" fillId="0" borderId="3" xfId="1" applyNumberFormat="1" applyFont="1" applyFill="1" applyBorder="1" applyAlignment="1" applyProtection="1">
      <alignment wrapText="1"/>
      <protection hidden="1"/>
    </xf>
    <xf numFmtId="167" fontId="5" fillId="0" borderId="3" xfId="1" applyNumberFormat="1" applyFont="1" applyFill="1" applyBorder="1" applyAlignment="1" applyProtection="1">
      <protection hidden="1"/>
    </xf>
    <xf numFmtId="167" fontId="7" fillId="0" borderId="3" xfId="1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167" fontId="9" fillId="0" borderId="3" xfId="1" applyNumberFormat="1" applyFont="1" applyFill="1" applyBorder="1" applyAlignment="1" applyProtection="1">
      <protection hidden="1"/>
    </xf>
    <xf numFmtId="167" fontId="9" fillId="0" borderId="3" xfId="1" applyNumberFormat="1" applyFont="1" applyFill="1" applyBorder="1" applyAlignment="1" applyProtection="1">
      <alignment wrapText="1"/>
      <protection hidden="1"/>
    </xf>
    <xf numFmtId="0" fontId="1" fillId="0" borderId="3" xfId="1" applyBorder="1"/>
    <xf numFmtId="0" fontId="12" fillId="0" borderId="0" xfId="1" applyFont="1" applyFill="1" applyProtection="1">
      <protection hidden="1"/>
    </xf>
    <xf numFmtId="0" fontId="12" fillId="0" borderId="3" xfId="1" applyFont="1" applyFill="1" applyBorder="1" applyProtection="1">
      <protection hidden="1"/>
    </xf>
    <xf numFmtId="0" fontId="6" fillId="0" borderId="0" xfId="1" applyFont="1"/>
    <xf numFmtId="167" fontId="9" fillId="0" borderId="3" xfId="1" applyNumberFormat="1" applyFont="1" applyFill="1" applyBorder="1" applyProtection="1">
      <protection hidden="1"/>
    </xf>
    <xf numFmtId="167" fontId="9" fillId="2" borderId="3" xfId="2" applyNumberFormat="1" applyFont="1" applyFill="1" applyBorder="1" applyAlignment="1">
      <alignment horizontal="right" wrapText="1"/>
    </xf>
    <xf numFmtId="0" fontId="10" fillId="0" borderId="0" xfId="1" applyFont="1" applyFill="1" applyProtection="1">
      <protection hidden="1"/>
    </xf>
    <xf numFmtId="0" fontId="10" fillId="0" borderId="3" xfId="1" applyFont="1" applyFill="1" applyBorder="1" applyProtection="1">
      <protection hidden="1"/>
    </xf>
    <xf numFmtId="167" fontId="10" fillId="0" borderId="3" xfId="1" applyNumberFormat="1" applyFont="1" applyFill="1" applyBorder="1" applyProtection="1">
      <protection hidden="1"/>
    </xf>
    <xf numFmtId="0" fontId="13" fillId="0" borderId="0" xfId="1" applyFont="1"/>
    <xf numFmtId="49" fontId="5" fillId="2" borderId="3" xfId="2" applyNumberFormat="1" applyFont="1" applyFill="1" applyBorder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Alignment="1">
      <alignment horizontal="center"/>
    </xf>
    <xf numFmtId="164" fontId="5" fillId="2" borderId="3" xfId="1" applyNumberFormat="1" applyFont="1" applyFill="1" applyBorder="1" applyAlignment="1" applyProtection="1">
      <alignment wrapText="1"/>
      <protection hidden="1"/>
    </xf>
    <xf numFmtId="164" fontId="5" fillId="2" borderId="4" xfId="1" applyNumberFormat="1" applyFont="1" applyFill="1" applyBorder="1" applyAlignment="1" applyProtection="1">
      <alignment wrapText="1"/>
      <protection hidden="1"/>
    </xf>
    <xf numFmtId="164" fontId="5" fillId="0" borderId="2" xfId="3" applyNumberFormat="1" applyFont="1" applyFill="1" applyBorder="1" applyAlignment="1" applyProtection="1">
      <alignment wrapText="1"/>
      <protection hidden="1"/>
    </xf>
    <xf numFmtId="0" fontId="5" fillId="2" borderId="3" xfId="1" applyNumberFormat="1" applyFont="1" applyFill="1" applyBorder="1" applyAlignment="1" applyProtection="1">
      <protection hidden="1"/>
    </xf>
    <xf numFmtId="167" fontId="14" fillId="0" borderId="3" xfId="1" applyNumberFormat="1" applyFont="1" applyBorder="1"/>
    <xf numFmtId="164" fontId="7" fillId="2" borderId="3" xfId="1" applyNumberFormat="1" applyFont="1" applyFill="1" applyBorder="1" applyAlignment="1" applyProtection="1">
      <alignment wrapText="1"/>
      <protection hidden="1"/>
    </xf>
    <xf numFmtId="164" fontId="7" fillId="2" borderId="5" xfId="1" applyNumberFormat="1" applyFont="1" applyFill="1" applyBorder="1" applyAlignment="1" applyProtection="1">
      <alignment wrapText="1"/>
      <protection hidden="1"/>
    </xf>
    <xf numFmtId="166" fontId="5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9" fillId="2" borderId="3" xfId="2" applyFont="1" applyFill="1" applyBorder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left" vertical="top" wrapText="1"/>
    </xf>
    <xf numFmtId="0" fontId="7" fillId="0" borderId="2" xfId="1" applyNumberFormat="1" applyFont="1" applyFill="1" applyBorder="1" applyAlignment="1" applyProtection="1">
      <alignment horizontal="left"/>
      <protection hidden="1"/>
    </xf>
    <xf numFmtId="0" fontId="7" fillId="0" borderId="1" xfId="1" applyNumberFormat="1" applyFont="1" applyFill="1" applyBorder="1" applyAlignment="1" applyProtection="1">
      <alignment horizontal="left"/>
      <protection hidden="1"/>
    </xf>
    <xf numFmtId="0" fontId="10" fillId="0" borderId="2" xfId="1" applyFont="1" applyFill="1" applyBorder="1" applyAlignment="1" applyProtection="1">
      <alignment horizontal="left"/>
      <protection hidden="1"/>
    </xf>
    <xf numFmtId="0" fontId="10" fillId="0" borderId="1" xfId="1" applyFont="1" applyFill="1" applyBorder="1" applyAlignment="1" applyProtection="1">
      <alignment horizontal="left"/>
      <protection hidden="1"/>
    </xf>
    <xf numFmtId="0" fontId="9" fillId="2" borderId="2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left" vertical="top" wrapText="1"/>
    </xf>
    <xf numFmtId="0" fontId="8" fillId="0" borderId="0" xfId="1" applyNumberFormat="1" applyFont="1" applyFill="1" applyAlignment="1" applyProtection="1">
      <alignment horizontal="right" vertical="top" wrapText="1"/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5" fillId="0" borderId="3" xfId="1" applyNumberFormat="1" applyFont="1" applyFill="1" applyBorder="1" applyAlignment="1" applyProtection="1">
      <alignment horizontal="center"/>
      <protection hidden="1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3"/>
  <sheetViews>
    <sheetView showGridLines="0" tabSelected="1" topLeftCell="A28" workbookViewId="0">
      <selection activeCell="F34" sqref="F34"/>
    </sheetView>
  </sheetViews>
  <sheetFormatPr defaultColWidth="10.42578125" defaultRowHeight="12.85"/>
  <cols>
    <col min="1" max="1" width="1" style="1" customWidth="1"/>
    <col min="2" max="2" width="36.28515625" style="1" customWidth="1"/>
    <col min="3" max="3" width="33.85546875" style="1" customWidth="1"/>
    <col min="4" max="4" width="11.5703125" style="1" customWidth="1"/>
    <col min="5" max="5" width="13.7109375" style="1" customWidth="1"/>
    <col min="6" max="6" width="15.140625" style="1" customWidth="1"/>
    <col min="7" max="7" width="13" style="1" customWidth="1"/>
    <col min="8" max="8" width="15.42578125" style="1" customWidth="1"/>
    <col min="9" max="253" width="10.42578125" style="1" customWidth="1"/>
    <col min="254" max="16384" width="10.42578125" style="1"/>
  </cols>
  <sheetData>
    <row r="1" spans="1:8" s="5" customFormat="1">
      <c r="E1" s="40"/>
      <c r="F1" s="40"/>
      <c r="G1" s="40"/>
      <c r="H1" s="40"/>
    </row>
    <row r="2" spans="1:8" s="37" customFormat="1">
      <c r="H2" s="38" t="s">
        <v>69</v>
      </c>
    </row>
    <row r="3" spans="1:8" ht="58.45" customHeight="1">
      <c r="A3" s="4"/>
      <c r="B3" s="3"/>
      <c r="C3" s="3"/>
      <c r="D3" s="60" t="s">
        <v>70</v>
      </c>
      <c r="E3" s="60"/>
      <c r="F3" s="60"/>
      <c r="G3" s="60"/>
      <c r="H3" s="60"/>
    </row>
    <row r="4" spans="1:8" ht="13.2" customHeight="1">
      <c r="A4" s="2"/>
      <c r="B4" s="2"/>
      <c r="C4" s="2"/>
      <c r="D4" s="61"/>
      <c r="E4" s="61"/>
      <c r="F4" s="61"/>
      <c r="G4" s="61"/>
      <c r="H4" s="61"/>
    </row>
    <row r="5" spans="1:8" ht="14.3" customHeight="1">
      <c r="A5" s="62" t="s">
        <v>50</v>
      </c>
      <c r="B5" s="62"/>
      <c r="C5" s="62"/>
      <c r="D5" s="62"/>
      <c r="E5" s="62"/>
      <c r="F5" s="62"/>
      <c r="G5" s="62"/>
      <c r="H5" s="62"/>
    </row>
    <row r="6" spans="1:8" ht="13.55" customHeight="1">
      <c r="A6" s="62" t="s">
        <v>71</v>
      </c>
      <c r="B6" s="62"/>
      <c r="C6" s="62"/>
      <c r="D6" s="62"/>
      <c r="E6" s="62"/>
      <c r="F6" s="62"/>
      <c r="G6" s="62"/>
      <c r="H6" s="62"/>
    </row>
    <row r="7" spans="1:8" ht="14.3" customHeight="1">
      <c r="A7" s="8"/>
      <c r="B7" s="8"/>
      <c r="C7" s="8"/>
      <c r="D7" s="8"/>
      <c r="E7" s="8"/>
      <c r="F7" s="8"/>
      <c r="G7" s="8"/>
      <c r="H7" s="16" t="s">
        <v>51</v>
      </c>
    </row>
    <row r="8" spans="1:8" s="5" customFormat="1" ht="14.3" customHeight="1">
      <c r="A8" s="8"/>
      <c r="B8" s="64" t="s">
        <v>49</v>
      </c>
      <c r="C8" s="64"/>
      <c r="D8" s="64" t="s">
        <v>48</v>
      </c>
      <c r="E8" s="64" t="s">
        <v>47</v>
      </c>
      <c r="F8" s="63" t="s">
        <v>46</v>
      </c>
      <c r="G8" s="63"/>
      <c r="H8" s="63"/>
    </row>
    <row r="9" spans="1:8" ht="31.55" customHeight="1">
      <c r="A9" s="8"/>
      <c r="B9" s="64"/>
      <c r="C9" s="64"/>
      <c r="D9" s="64"/>
      <c r="E9" s="64"/>
      <c r="F9" s="39" t="s">
        <v>52</v>
      </c>
      <c r="G9" s="39" t="s">
        <v>53</v>
      </c>
      <c r="H9" s="39" t="s">
        <v>72</v>
      </c>
    </row>
    <row r="10" spans="1:8" ht="11.25" customHeight="1">
      <c r="A10" s="8"/>
      <c r="B10" s="50">
        <v>1</v>
      </c>
      <c r="C10" s="50"/>
      <c r="D10" s="9">
        <v>2</v>
      </c>
      <c r="E10" s="9">
        <v>3</v>
      </c>
      <c r="F10" s="9">
        <v>4</v>
      </c>
      <c r="G10" s="9">
        <v>5</v>
      </c>
      <c r="H10" s="9">
        <v>6</v>
      </c>
    </row>
    <row r="11" spans="1:8" ht="15" customHeight="1">
      <c r="A11" s="10"/>
      <c r="B11" s="49" t="s">
        <v>45</v>
      </c>
      <c r="C11" s="49"/>
      <c r="D11" s="11">
        <v>1</v>
      </c>
      <c r="E11" s="11">
        <v>0</v>
      </c>
      <c r="F11" s="46">
        <f>F12+F13+F14+F15+F16+F17+F18</f>
        <v>73451.8</v>
      </c>
      <c r="G11" s="46">
        <f t="shared" ref="G11:H11" si="0">G12+G13+G14+G15+G16+G17+G18</f>
        <v>73722.899999999994</v>
      </c>
      <c r="H11" s="46">
        <f t="shared" si="0"/>
        <v>74697.3</v>
      </c>
    </row>
    <row r="12" spans="1:8" ht="48.65" customHeight="1">
      <c r="A12" s="10"/>
      <c r="B12" s="48" t="s">
        <v>44</v>
      </c>
      <c r="C12" s="48"/>
      <c r="D12" s="12">
        <v>1</v>
      </c>
      <c r="E12" s="12">
        <v>2</v>
      </c>
      <c r="F12" s="41">
        <v>1919.6</v>
      </c>
      <c r="G12" s="41">
        <v>1919.6</v>
      </c>
      <c r="H12" s="41">
        <v>1919.6</v>
      </c>
    </row>
    <row r="13" spans="1:8" ht="57.75" customHeight="1">
      <c r="A13" s="10"/>
      <c r="B13" s="48" t="s">
        <v>43</v>
      </c>
      <c r="C13" s="48"/>
      <c r="D13" s="12">
        <v>1</v>
      </c>
      <c r="E13" s="12">
        <v>3</v>
      </c>
      <c r="F13" s="41">
        <v>2604.3000000000002</v>
      </c>
      <c r="G13" s="41">
        <v>2604.3000000000002</v>
      </c>
      <c r="H13" s="41">
        <v>2604.3000000000002</v>
      </c>
    </row>
    <row r="14" spans="1:8" ht="64.2" customHeight="1">
      <c r="A14" s="10"/>
      <c r="B14" s="48" t="s">
        <v>42</v>
      </c>
      <c r="C14" s="48"/>
      <c r="D14" s="12">
        <v>1</v>
      </c>
      <c r="E14" s="12">
        <v>4</v>
      </c>
      <c r="F14" s="41">
        <v>33125.9</v>
      </c>
      <c r="G14" s="41">
        <v>33127.199999999997</v>
      </c>
      <c r="H14" s="41">
        <v>33127.300000000003</v>
      </c>
    </row>
    <row r="15" spans="1:8" ht="31.4" customHeight="1">
      <c r="A15" s="10"/>
      <c r="B15" s="48" t="s">
        <v>41</v>
      </c>
      <c r="C15" s="48"/>
      <c r="D15" s="12">
        <v>1</v>
      </c>
      <c r="E15" s="12">
        <v>5</v>
      </c>
      <c r="F15" s="41">
        <v>10.1</v>
      </c>
      <c r="G15" s="41">
        <v>29.9</v>
      </c>
      <c r="H15" s="41">
        <v>4.2</v>
      </c>
    </row>
    <row r="16" spans="1:8" ht="47.8" customHeight="1">
      <c r="A16" s="10"/>
      <c r="B16" s="48" t="s">
        <v>40</v>
      </c>
      <c r="C16" s="48"/>
      <c r="D16" s="12">
        <v>1</v>
      </c>
      <c r="E16" s="12">
        <v>6</v>
      </c>
      <c r="F16" s="41">
        <v>7252.6</v>
      </c>
      <c r="G16" s="41">
        <v>7252.6</v>
      </c>
      <c r="H16" s="41">
        <v>7252.6</v>
      </c>
    </row>
    <row r="17" spans="1:8" ht="18.55" customHeight="1">
      <c r="A17" s="10"/>
      <c r="B17" s="48" t="s">
        <v>39</v>
      </c>
      <c r="C17" s="48"/>
      <c r="D17" s="12">
        <v>1</v>
      </c>
      <c r="E17" s="12">
        <v>11</v>
      </c>
      <c r="F17" s="41">
        <v>3000</v>
      </c>
      <c r="G17" s="41">
        <v>3000</v>
      </c>
      <c r="H17" s="41">
        <v>3000</v>
      </c>
    </row>
    <row r="18" spans="1:8" ht="21.4" customHeight="1">
      <c r="A18" s="10"/>
      <c r="B18" s="48" t="s">
        <v>38</v>
      </c>
      <c r="C18" s="48"/>
      <c r="D18" s="12">
        <v>1</v>
      </c>
      <c r="E18" s="12">
        <v>13</v>
      </c>
      <c r="F18" s="42">
        <v>25539.3</v>
      </c>
      <c r="G18" s="42">
        <v>25789.3</v>
      </c>
      <c r="H18" s="42">
        <v>26789.3</v>
      </c>
    </row>
    <row r="19" spans="1:8" ht="42.8" customHeight="1">
      <c r="A19" s="10"/>
      <c r="B19" s="49" t="s">
        <v>37</v>
      </c>
      <c r="C19" s="49"/>
      <c r="D19" s="11">
        <v>3</v>
      </c>
      <c r="E19" s="11">
        <v>0</v>
      </c>
      <c r="F19" s="46">
        <f>F20+F21</f>
        <v>4426.3999999999996</v>
      </c>
      <c r="G19" s="46">
        <f t="shared" ref="G19:H19" si="1">G20+G21</f>
        <v>4426.3999999999996</v>
      </c>
      <c r="H19" s="46">
        <f t="shared" si="1"/>
        <v>4426.3999999999996</v>
      </c>
    </row>
    <row r="20" spans="1:8" ht="45.65" customHeight="1">
      <c r="A20" s="10"/>
      <c r="B20" s="48" t="s">
        <v>36</v>
      </c>
      <c r="C20" s="48"/>
      <c r="D20" s="12">
        <v>3</v>
      </c>
      <c r="E20" s="12">
        <v>9</v>
      </c>
      <c r="F20" s="41">
        <v>3009.2</v>
      </c>
      <c r="G20" s="41">
        <v>3009.2</v>
      </c>
      <c r="H20" s="41">
        <v>3009.2</v>
      </c>
    </row>
    <row r="21" spans="1:8" ht="32.799999999999997" customHeight="1">
      <c r="A21" s="10"/>
      <c r="B21" s="48" t="s">
        <v>35</v>
      </c>
      <c r="C21" s="48"/>
      <c r="D21" s="12">
        <v>3</v>
      </c>
      <c r="E21" s="12">
        <v>14</v>
      </c>
      <c r="F21" s="41">
        <v>1417.2</v>
      </c>
      <c r="G21" s="41">
        <v>1417.2</v>
      </c>
      <c r="H21" s="41">
        <v>1417.2</v>
      </c>
    </row>
    <row r="22" spans="1:8" ht="30.65" customHeight="1">
      <c r="A22" s="10"/>
      <c r="B22" s="49" t="s">
        <v>34</v>
      </c>
      <c r="C22" s="49"/>
      <c r="D22" s="11">
        <v>4</v>
      </c>
      <c r="E22" s="11">
        <v>0</v>
      </c>
      <c r="F22" s="46">
        <f>F23+F24+F25+F28</f>
        <v>97344.7</v>
      </c>
      <c r="G22" s="46">
        <f t="shared" ref="G22:H22" si="2">G23+G24+G25+G28</f>
        <v>46969.3</v>
      </c>
      <c r="H22" s="46">
        <f t="shared" si="2"/>
        <v>40336.1</v>
      </c>
    </row>
    <row r="23" spans="1:8" ht="15" customHeight="1">
      <c r="A23" s="10"/>
      <c r="B23" s="48" t="s">
        <v>33</v>
      </c>
      <c r="C23" s="48"/>
      <c r="D23" s="12">
        <v>4</v>
      </c>
      <c r="E23" s="12">
        <v>5</v>
      </c>
      <c r="F23" s="41">
        <v>800</v>
      </c>
      <c r="G23" s="41">
        <v>800</v>
      </c>
      <c r="H23" s="41">
        <v>1050</v>
      </c>
    </row>
    <row r="24" spans="1:8" ht="15" customHeight="1">
      <c r="A24" s="10"/>
      <c r="B24" s="48" t="s">
        <v>32</v>
      </c>
      <c r="C24" s="48"/>
      <c r="D24" s="12">
        <v>4</v>
      </c>
      <c r="E24" s="12">
        <v>8</v>
      </c>
      <c r="F24" s="41">
        <v>6375.7</v>
      </c>
      <c r="G24" s="41">
        <v>0</v>
      </c>
      <c r="H24" s="41">
        <v>0</v>
      </c>
    </row>
    <row r="25" spans="1:8" ht="21.4" customHeight="1">
      <c r="A25" s="10"/>
      <c r="B25" s="48" t="s">
        <v>31</v>
      </c>
      <c r="C25" s="48"/>
      <c r="D25" s="12">
        <v>4</v>
      </c>
      <c r="E25" s="12">
        <v>9</v>
      </c>
      <c r="F25" s="41">
        <v>57313.5</v>
      </c>
      <c r="G25" s="41">
        <v>25302.2</v>
      </c>
      <c r="H25" s="41">
        <v>26792.2</v>
      </c>
    </row>
    <row r="26" spans="1:8" s="5" customFormat="1" ht="29.25" customHeight="1">
      <c r="A26" s="10"/>
      <c r="B26" s="65" t="s">
        <v>67</v>
      </c>
      <c r="C26" s="66"/>
      <c r="D26" s="12"/>
      <c r="E26" s="12"/>
      <c r="F26" s="25">
        <f>F27</f>
        <v>20506</v>
      </c>
      <c r="G26" s="25">
        <f t="shared" ref="G26:H26" si="3">G27</f>
        <v>506</v>
      </c>
      <c r="H26" s="25">
        <f t="shared" si="3"/>
        <v>506</v>
      </c>
    </row>
    <row r="27" spans="1:8" s="5" customFormat="1" ht="39.950000000000003" customHeight="1">
      <c r="A27" s="10"/>
      <c r="B27" s="65" t="s">
        <v>58</v>
      </c>
      <c r="C27" s="66"/>
      <c r="D27" s="12"/>
      <c r="E27" s="12"/>
      <c r="F27" s="25">
        <v>20506</v>
      </c>
      <c r="G27" s="25">
        <v>506</v>
      </c>
      <c r="H27" s="25">
        <v>506</v>
      </c>
    </row>
    <row r="28" spans="1:8" ht="20.7" customHeight="1">
      <c r="A28" s="10"/>
      <c r="B28" s="48" t="s">
        <v>30</v>
      </c>
      <c r="C28" s="48"/>
      <c r="D28" s="12">
        <v>4</v>
      </c>
      <c r="E28" s="12">
        <v>12</v>
      </c>
      <c r="F28" s="41">
        <v>32855.5</v>
      </c>
      <c r="G28" s="41">
        <v>20867.099999999999</v>
      </c>
      <c r="H28" s="41">
        <v>12493.9</v>
      </c>
    </row>
    <row r="29" spans="1:8" ht="20.7" customHeight="1">
      <c r="A29" s="10"/>
      <c r="B29" s="49" t="s">
        <v>29</v>
      </c>
      <c r="C29" s="49"/>
      <c r="D29" s="11">
        <v>5</v>
      </c>
      <c r="E29" s="11">
        <v>0</v>
      </c>
      <c r="F29" s="46">
        <f>F30+F31+F34+F35</f>
        <v>134711.9</v>
      </c>
      <c r="G29" s="46">
        <f t="shared" ref="G29:H29" si="4">G30+G31+G34+G35</f>
        <v>39291.599999999999</v>
      </c>
      <c r="H29" s="46">
        <f t="shared" si="4"/>
        <v>44502.5</v>
      </c>
    </row>
    <row r="30" spans="1:8" ht="22.1" customHeight="1">
      <c r="A30" s="10"/>
      <c r="B30" s="48" t="s">
        <v>28</v>
      </c>
      <c r="C30" s="48"/>
      <c r="D30" s="12">
        <v>5</v>
      </c>
      <c r="E30" s="12">
        <v>1</v>
      </c>
      <c r="F30" s="41">
        <v>46482.1</v>
      </c>
      <c r="G30" s="41">
        <v>15934.5</v>
      </c>
      <c r="H30" s="41">
        <v>19995.400000000001</v>
      </c>
    </row>
    <row r="31" spans="1:8" ht="20.7" customHeight="1">
      <c r="A31" s="10"/>
      <c r="B31" s="48" t="s">
        <v>27</v>
      </c>
      <c r="C31" s="48"/>
      <c r="D31" s="12">
        <v>5</v>
      </c>
      <c r="E31" s="12">
        <v>2</v>
      </c>
      <c r="F31" s="41">
        <v>79723.899999999994</v>
      </c>
      <c r="G31" s="41">
        <v>16302.8</v>
      </c>
      <c r="H31" s="41">
        <v>17452.8</v>
      </c>
    </row>
    <row r="32" spans="1:8" s="5" customFormat="1" ht="20.7" customHeight="1">
      <c r="A32" s="10"/>
      <c r="B32" s="58" t="s">
        <v>66</v>
      </c>
      <c r="C32" s="59"/>
      <c r="D32" s="7"/>
      <c r="E32" s="17"/>
      <c r="F32" s="17">
        <f>F33</f>
        <v>1930.7</v>
      </c>
      <c r="G32" s="19"/>
      <c r="H32" s="19"/>
    </row>
    <row r="33" spans="1:8" s="5" customFormat="1" ht="20.7" customHeight="1">
      <c r="A33" s="10"/>
      <c r="B33" s="58" t="s">
        <v>58</v>
      </c>
      <c r="C33" s="59"/>
      <c r="D33" s="7"/>
      <c r="E33" s="17"/>
      <c r="F33" s="17">
        <f>2+1928.7</f>
        <v>1930.7</v>
      </c>
      <c r="G33" s="19"/>
      <c r="H33" s="19"/>
    </row>
    <row r="34" spans="1:8" ht="24.95" customHeight="1">
      <c r="A34" s="10"/>
      <c r="B34" s="48" t="s">
        <v>26</v>
      </c>
      <c r="C34" s="48"/>
      <c r="D34" s="12">
        <v>5</v>
      </c>
      <c r="E34" s="12">
        <v>3</v>
      </c>
      <c r="F34" s="41">
        <v>4494.5</v>
      </c>
      <c r="G34" s="41">
        <v>3042.9</v>
      </c>
      <c r="H34" s="41">
        <v>3042.9</v>
      </c>
    </row>
    <row r="35" spans="1:8" ht="28.55" customHeight="1">
      <c r="A35" s="10"/>
      <c r="B35" s="48" t="s">
        <v>25</v>
      </c>
      <c r="C35" s="48"/>
      <c r="D35" s="12">
        <v>5</v>
      </c>
      <c r="E35" s="12">
        <v>5</v>
      </c>
      <c r="F35" s="41">
        <v>4011.4</v>
      </c>
      <c r="G35" s="41">
        <v>4011.4</v>
      </c>
      <c r="H35" s="41">
        <v>4011.4</v>
      </c>
    </row>
    <row r="36" spans="1:8" ht="20.149999999999999" customHeight="1">
      <c r="A36" s="10"/>
      <c r="B36" s="49" t="s">
        <v>24</v>
      </c>
      <c r="C36" s="49"/>
      <c r="D36" s="11">
        <v>6</v>
      </c>
      <c r="E36" s="11">
        <v>0</v>
      </c>
      <c r="F36" s="46">
        <f>F37</f>
        <v>4900</v>
      </c>
      <c r="G36" s="46">
        <f t="shared" ref="G36:H36" si="5">G37</f>
        <v>6380</v>
      </c>
      <c r="H36" s="46">
        <f t="shared" si="5"/>
        <v>7300</v>
      </c>
    </row>
    <row r="37" spans="1:8" ht="31.4" customHeight="1">
      <c r="A37" s="10"/>
      <c r="B37" s="48" t="s">
        <v>23</v>
      </c>
      <c r="C37" s="48"/>
      <c r="D37" s="12">
        <v>6</v>
      </c>
      <c r="E37" s="12">
        <v>3</v>
      </c>
      <c r="F37" s="41">
        <v>4900</v>
      </c>
      <c r="G37" s="41">
        <v>6380</v>
      </c>
      <c r="H37" s="41">
        <v>7300</v>
      </c>
    </row>
    <row r="38" spans="1:8" ht="15" customHeight="1">
      <c r="A38" s="10"/>
      <c r="B38" s="49" t="s">
        <v>22</v>
      </c>
      <c r="C38" s="49"/>
      <c r="D38" s="11">
        <v>7</v>
      </c>
      <c r="E38" s="11">
        <v>0</v>
      </c>
      <c r="F38" s="47">
        <f>F39+F40+F41+F42+F43</f>
        <v>481722.80000000005</v>
      </c>
      <c r="G38" s="47">
        <f t="shared" ref="G38:H38" si="6">G39+G40+G41+G42+G43</f>
        <v>502445.1</v>
      </c>
      <c r="H38" s="47">
        <f t="shared" si="6"/>
        <v>490946.1</v>
      </c>
    </row>
    <row r="39" spans="1:8" ht="17.149999999999999" customHeight="1">
      <c r="A39" s="10"/>
      <c r="B39" s="48" t="s">
        <v>21</v>
      </c>
      <c r="C39" s="48"/>
      <c r="D39" s="12">
        <v>7</v>
      </c>
      <c r="E39" s="12">
        <v>1</v>
      </c>
      <c r="F39" s="41">
        <v>129756.9</v>
      </c>
      <c r="G39" s="41">
        <v>130756.9</v>
      </c>
      <c r="H39" s="41">
        <v>131756.9</v>
      </c>
    </row>
    <row r="40" spans="1:8" ht="20.149999999999999" customHeight="1">
      <c r="A40" s="10"/>
      <c r="B40" s="48" t="s">
        <v>20</v>
      </c>
      <c r="C40" s="48"/>
      <c r="D40" s="12">
        <v>7</v>
      </c>
      <c r="E40" s="12">
        <v>2</v>
      </c>
      <c r="F40" s="43">
        <v>251050.5</v>
      </c>
      <c r="G40" s="41">
        <v>270772.8</v>
      </c>
      <c r="H40" s="41">
        <v>257273.8</v>
      </c>
    </row>
    <row r="41" spans="1:8" ht="20.149999999999999" customHeight="1">
      <c r="A41" s="10"/>
      <c r="B41" s="48" t="s">
        <v>19</v>
      </c>
      <c r="C41" s="48"/>
      <c r="D41" s="12">
        <v>7</v>
      </c>
      <c r="E41" s="12">
        <v>3</v>
      </c>
      <c r="F41" s="41">
        <v>32678.2</v>
      </c>
      <c r="G41" s="41">
        <v>32678.2</v>
      </c>
      <c r="H41" s="41">
        <v>33678.199999999997</v>
      </c>
    </row>
    <row r="42" spans="1:8" ht="23.7" customHeight="1">
      <c r="A42" s="10"/>
      <c r="B42" s="48" t="s">
        <v>18</v>
      </c>
      <c r="C42" s="48"/>
      <c r="D42" s="12">
        <v>7</v>
      </c>
      <c r="E42" s="12">
        <v>7</v>
      </c>
      <c r="F42" s="41">
        <v>2998</v>
      </c>
      <c r="G42" s="41">
        <v>2998</v>
      </c>
      <c r="H42" s="41">
        <v>2998</v>
      </c>
    </row>
    <row r="43" spans="1:8" ht="24.95" customHeight="1">
      <c r="A43" s="10"/>
      <c r="B43" s="48" t="s">
        <v>17</v>
      </c>
      <c r="C43" s="48"/>
      <c r="D43" s="12">
        <v>7</v>
      </c>
      <c r="E43" s="12">
        <v>9</v>
      </c>
      <c r="F43" s="41">
        <v>65239.199999999997</v>
      </c>
      <c r="G43" s="41">
        <v>65239.199999999997</v>
      </c>
      <c r="H43" s="41">
        <v>65239.199999999997</v>
      </c>
    </row>
    <row r="44" spans="1:8" ht="20.7" customHeight="1">
      <c r="A44" s="10"/>
      <c r="B44" s="49" t="s">
        <v>16</v>
      </c>
      <c r="C44" s="49"/>
      <c r="D44" s="11">
        <v>8</v>
      </c>
      <c r="E44" s="11">
        <v>0</v>
      </c>
      <c r="F44" s="46">
        <f>F45+F48</f>
        <v>135280.30000000002</v>
      </c>
      <c r="G44" s="46">
        <f t="shared" ref="G44:H44" si="7">G45+G48</f>
        <v>81023.5</v>
      </c>
      <c r="H44" s="46">
        <f t="shared" si="7"/>
        <v>51905.3</v>
      </c>
    </row>
    <row r="45" spans="1:8" ht="15" customHeight="1">
      <c r="A45" s="10"/>
      <c r="B45" s="48" t="s">
        <v>15</v>
      </c>
      <c r="C45" s="48"/>
      <c r="D45" s="12">
        <v>8</v>
      </c>
      <c r="E45" s="12">
        <v>1</v>
      </c>
      <c r="F45" s="43">
        <v>127009.1</v>
      </c>
      <c r="G45" s="41">
        <v>71002.3</v>
      </c>
      <c r="H45" s="41">
        <v>43634.1</v>
      </c>
    </row>
    <row r="46" spans="1:8" s="5" customFormat="1" ht="31.4" customHeight="1">
      <c r="A46" s="10"/>
      <c r="B46" s="58" t="s">
        <v>66</v>
      </c>
      <c r="C46" s="59"/>
      <c r="D46" s="7"/>
      <c r="E46" s="6"/>
      <c r="F46" s="17">
        <f>F47</f>
        <v>1725</v>
      </c>
      <c r="G46" s="17">
        <f t="shared" ref="G46:H46" si="8">G47</f>
        <v>1725</v>
      </c>
      <c r="H46" s="17">
        <f t="shared" si="8"/>
        <v>1725</v>
      </c>
    </row>
    <row r="47" spans="1:8" s="5" customFormat="1" ht="38.5" customHeight="1">
      <c r="A47" s="10"/>
      <c r="B47" s="58" t="s">
        <v>58</v>
      </c>
      <c r="C47" s="59"/>
      <c r="D47" s="7"/>
      <c r="E47" s="6"/>
      <c r="F47" s="17">
        <v>1725</v>
      </c>
      <c r="G47" s="17">
        <v>1725</v>
      </c>
      <c r="H47" s="17">
        <v>1725</v>
      </c>
    </row>
    <row r="48" spans="1:8" ht="19.45" customHeight="1">
      <c r="A48" s="10"/>
      <c r="B48" s="48" t="s">
        <v>14</v>
      </c>
      <c r="C48" s="48"/>
      <c r="D48" s="12">
        <v>8</v>
      </c>
      <c r="E48" s="12">
        <v>4</v>
      </c>
      <c r="F48" s="41">
        <v>8271.2000000000007</v>
      </c>
      <c r="G48" s="41">
        <v>10021.200000000001</v>
      </c>
      <c r="H48" s="41">
        <v>8271.2000000000007</v>
      </c>
    </row>
    <row r="49" spans="1:8" ht="17.850000000000001" customHeight="1">
      <c r="A49" s="10"/>
      <c r="B49" s="49" t="s">
        <v>13</v>
      </c>
      <c r="C49" s="49"/>
      <c r="D49" s="11">
        <v>9</v>
      </c>
      <c r="E49" s="11">
        <v>0</v>
      </c>
      <c r="F49" s="46">
        <f>F50+F51</f>
        <v>987.8</v>
      </c>
      <c r="G49" s="46">
        <f t="shared" ref="G49:H49" si="9">G50+G51</f>
        <v>987.8</v>
      </c>
      <c r="H49" s="46">
        <f t="shared" si="9"/>
        <v>987.8</v>
      </c>
    </row>
    <row r="50" spans="1:8" ht="20.7" customHeight="1">
      <c r="A50" s="10"/>
      <c r="B50" s="48" t="s">
        <v>12</v>
      </c>
      <c r="C50" s="48"/>
      <c r="D50" s="12">
        <v>9</v>
      </c>
      <c r="E50" s="12">
        <v>7</v>
      </c>
      <c r="F50" s="41">
        <v>297.8</v>
      </c>
      <c r="G50" s="41">
        <v>297.8</v>
      </c>
      <c r="H50" s="41">
        <v>297.8</v>
      </c>
    </row>
    <row r="51" spans="1:8" ht="24.95" customHeight="1">
      <c r="A51" s="10"/>
      <c r="B51" s="48" t="s">
        <v>11</v>
      </c>
      <c r="C51" s="48"/>
      <c r="D51" s="12">
        <v>9</v>
      </c>
      <c r="E51" s="12">
        <v>9</v>
      </c>
      <c r="F51" s="41">
        <v>690</v>
      </c>
      <c r="G51" s="41">
        <v>690</v>
      </c>
      <c r="H51" s="41">
        <v>690</v>
      </c>
    </row>
    <row r="52" spans="1:8" ht="15" customHeight="1">
      <c r="A52" s="10"/>
      <c r="B52" s="49" t="s">
        <v>10</v>
      </c>
      <c r="C52" s="49"/>
      <c r="D52" s="11">
        <v>10</v>
      </c>
      <c r="E52" s="11">
        <v>0</v>
      </c>
      <c r="F52" s="46">
        <f>F53+F54+F55</f>
        <v>14607</v>
      </c>
      <c r="G52" s="46">
        <f t="shared" ref="G52:H52" si="10">G53+G54+G55</f>
        <v>14607</v>
      </c>
      <c r="H52" s="46">
        <f t="shared" si="10"/>
        <v>14607</v>
      </c>
    </row>
    <row r="53" spans="1:8" ht="18.55" customHeight="1">
      <c r="A53" s="10"/>
      <c r="B53" s="48" t="s">
        <v>9</v>
      </c>
      <c r="C53" s="48"/>
      <c r="D53" s="12">
        <v>10</v>
      </c>
      <c r="E53" s="12">
        <v>1</v>
      </c>
      <c r="F53" s="41">
        <v>1329.4</v>
      </c>
      <c r="G53" s="41">
        <v>1329.4</v>
      </c>
      <c r="H53" s="41">
        <v>1329.4</v>
      </c>
    </row>
    <row r="54" spans="1:8" ht="20.149999999999999" customHeight="1">
      <c r="A54" s="10"/>
      <c r="B54" s="48" t="s">
        <v>8</v>
      </c>
      <c r="C54" s="48"/>
      <c r="D54" s="12">
        <v>10</v>
      </c>
      <c r="E54" s="12">
        <v>3</v>
      </c>
      <c r="F54" s="41">
        <v>8869.5</v>
      </c>
      <c r="G54" s="41">
        <v>8869.5</v>
      </c>
      <c r="H54" s="41">
        <v>8869.5</v>
      </c>
    </row>
    <row r="55" spans="1:8" ht="18.55" customHeight="1">
      <c r="A55" s="10"/>
      <c r="B55" s="48" t="s">
        <v>7</v>
      </c>
      <c r="C55" s="48"/>
      <c r="D55" s="12">
        <v>10</v>
      </c>
      <c r="E55" s="12">
        <v>4</v>
      </c>
      <c r="F55" s="41">
        <v>4408.1000000000004</v>
      </c>
      <c r="G55" s="41">
        <v>4408.1000000000004</v>
      </c>
      <c r="H55" s="41">
        <v>4408.1000000000004</v>
      </c>
    </row>
    <row r="56" spans="1:8" ht="22.1" customHeight="1">
      <c r="A56" s="10"/>
      <c r="B56" s="49" t="s">
        <v>6</v>
      </c>
      <c r="C56" s="49"/>
      <c r="D56" s="11">
        <v>11</v>
      </c>
      <c r="E56" s="11">
        <v>0</v>
      </c>
      <c r="F56" s="46">
        <f>F57+F58+F59</f>
        <v>33320.6</v>
      </c>
      <c r="G56" s="46">
        <f t="shared" ref="G56:H56" si="11">G57+G58+G59</f>
        <v>16346.3</v>
      </c>
      <c r="H56" s="46">
        <f t="shared" si="11"/>
        <v>12246.3</v>
      </c>
    </row>
    <row r="57" spans="1:8" ht="15.7" customHeight="1">
      <c r="A57" s="10"/>
      <c r="B57" s="48" t="s">
        <v>5</v>
      </c>
      <c r="C57" s="48"/>
      <c r="D57" s="12">
        <v>11</v>
      </c>
      <c r="E57" s="12">
        <v>1</v>
      </c>
      <c r="F57" s="41">
        <v>11346.3</v>
      </c>
      <c r="G57" s="41">
        <v>11346.3</v>
      </c>
      <c r="H57" s="41">
        <v>11346.3</v>
      </c>
    </row>
    <row r="58" spans="1:8" ht="21.4" customHeight="1">
      <c r="A58" s="10"/>
      <c r="B58" s="48" t="s">
        <v>4</v>
      </c>
      <c r="C58" s="48"/>
      <c r="D58" s="12">
        <v>11</v>
      </c>
      <c r="E58" s="12">
        <v>2</v>
      </c>
      <c r="F58" s="41">
        <v>1200</v>
      </c>
      <c r="G58" s="41">
        <v>900</v>
      </c>
      <c r="H58" s="41">
        <v>900</v>
      </c>
    </row>
    <row r="59" spans="1:8" s="5" customFormat="1" ht="24.95" customHeight="1">
      <c r="A59" s="10"/>
      <c r="B59" s="52" t="s">
        <v>63</v>
      </c>
      <c r="C59" s="53"/>
      <c r="D59" s="36" t="s">
        <v>64</v>
      </c>
      <c r="E59" s="36" t="s">
        <v>65</v>
      </c>
      <c r="F59" s="41">
        <v>20774.3</v>
      </c>
      <c r="G59" s="41">
        <v>4100</v>
      </c>
      <c r="H59" s="41">
        <v>0</v>
      </c>
    </row>
    <row r="60" spans="1:8" ht="63.3" customHeight="1">
      <c r="A60" s="10"/>
      <c r="B60" s="49" t="s">
        <v>3</v>
      </c>
      <c r="C60" s="49"/>
      <c r="D60" s="11">
        <v>14</v>
      </c>
      <c r="E60" s="11">
        <v>0</v>
      </c>
      <c r="F60" s="46">
        <f>F61+F64</f>
        <v>43742.9</v>
      </c>
      <c r="G60" s="46">
        <f t="shared" ref="G60:H60" si="12">G61+G64</f>
        <v>45222</v>
      </c>
      <c r="H60" s="46">
        <f t="shared" si="12"/>
        <v>46706.600000000006</v>
      </c>
    </row>
    <row r="61" spans="1:8" ht="42.25" customHeight="1">
      <c r="A61" s="10"/>
      <c r="B61" s="48" t="s">
        <v>2</v>
      </c>
      <c r="C61" s="48"/>
      <c r="D61" s="12">
        <v>14</v>
      </c>
      <c r="E61" s="12">
        <v>1</v>
      </c>
      <c r="F61" s="41">
        <v>31967.5</v>
      </c>
      <c r="G61" s="41">
        <v>33646.400000000001</v>
      </c>
      <c r="H61" s="41">
        <v>34123.4</v>
      </c>
    </row>
    <row r="62" spans="1:8" s="5" customFormat="1" ht="35.65" customHeight="1">
      <c r="A62" s="10"/>
      <c r="B62" s="58" t="s">
        <v>68</v>
      </c>
      <c r="C62" s="59"/>
      <c r="D62" s="12"/>
      <c r="E62" s="12"/>
      <c r="F62" s="19"/>
      <c r="G62" s="18"/>
      <c r="H62" s="18"/>
    </row>
    <row r="63" spans="1:8" s="5" customFormat="1" ht="42.25" customHeight="1">
      <c r="A63" s="10"/>
      <c r="B63" s="58" t="s">
        <v>59</v>
      </c>
      <c r="C63" s="59"/>
      <c r="D63" s="12"/>
      <c r="E63" s="12"/>
      <c r="F63" s="31">
        <f>F61</f>
        <v>31967.5</v>
      </c>
      <c r="G63" s="31">
        <f>G61</f>
        <v>33646.400000000001</v>
      </c>
      <c r="H63" s="31">
        <f>H61</f>
        <v>34123.4</v>
      </c>
    </row>
    <row r="64" spans="1:8" ht="23.7" customHeight="1">
      <c r="A64" s="10"/>
      <c r="B64" s="48" t="s">
        <v>1</v>
      </c>
      <c r="C64" s="48"/>
      <c r="D64" s="12">
        <v>14</v>
      </c>
      <c r="E64" s="12">
        <v>2</v>
      </c>
      <c r="F64" s="41">
        <v>11775.4</v>
      </c>
      <c r="G64" s="41">
        <v>11575.6</v>
      </c>
      <c r="H64" s="41">
        <v>12583.2</v>
      </c>
    </row>
    <row r="65" spans="1:8" ht="34.950000000000003" customHeight="1">
      <c r="A65" s="13"/>
      <c r="B65" s="58" t="s">
        <v>66</v>
      </c>
      <c r="C65" s="59"/>
      <c r="D65" s="14"/>
      <c r="E65" s="14"/>
      <c r="F65" s="24">
        <f>F64</f>
        <v>11775.4</v>
      </c>
      <c r="G65" s="25">
        <f>G64</f>
        <v>11575.6</v>
      </c>
      <c r="H65" s="25">
        <f>H64</f>
        <v>12583.2</v>
      </c>
    </row>
    <row r="66" spans="1:8" s="5" customFormat="1" ht="17.850000000000001" hidden="1" customHeight="1">
      <c r="A66" s="13"/>
      <c r="B66" s="22"/>
      <c r="C66" s="23"/>
      <c r="D66" s="14"/>
      <c r="E66" s="14"/>
      <c r="F66" s="20"/>
      <c r="G66" s="19"/>
      <c r="H66" s="19"/>
    </row>
    <row r="67" spans="1:8" ht="23.7" customHeight="1">
      <c r="A67" s="8"/>
      <c r="B67" s="54" t="s">
        <v>55</v>
      </c>
      <c r="C67" s="55"/>
      <c r="D67" s="14"/>
      <c r="E67" s="15"/>
      <c r="F67" s="21">
        <f>F11+F19+F22+F29+F36+F38+F44+F49+F52+F56+F60</f>
        <v>1024496.2000000002</v>
      </c>
      <c r="G67" s="21">
        <f>G11+G19+G22+G29+G36+G38+G44+G49+G52+G56+G60</f>
        <v>831421.9</v>
      </c>
      <c r="H67" s="21">
        <f>H11+H19+H22+H29+H36+H38+H44+H49+H52+H56+H60</f>
        <v>788661.4</v>
      </c>
    </row>
    <row r="68" spans="1:8" s="35" customFormat="1" ht="23.7" customHeight="1">
      <c r="A68" s="32"/>
      <c r="B68" s="56" t="s">
        <v>54</v>
      </c>
      <c r="C68" s="57"/>
      <c r="D68" s="33"/>
      <c r="E68" s="33"/>
      <c r="F68" s="34"/>
      <c r="G68" s="44">
        <v>9810.4</v>
      </c>
      <c r="H68" s="44">
        <v>24699.3</v>
      </c>
    </row>
    <row r="69" spans="1:8" ht="24.25" customHeight="1">
      <c r="A69" s="13"/>
      <c r="B69" s="54" t="s">
        <v>56</v>
      </c>
      <c r="C69" s="55"/>
      <c r="D69" s="14"/>
      <c r="E69" s="14"/>
      <c r="F69" s="21">
        <f>F67</f>
        <v>1024496.2000000002</v>
      </c>
      <c r="G69" s="21">
        <f>G67+G68</f>
        <v>841232.3</v>
      </c>
      <c r="H69" s="21">
        <f>H67+H68</f>
        <v>813360.70000000007</v>
      </c>
    </row>
    <row r="70" spans="1:8" s="29" customFormat="1" ht="19.45" customHeight="1">
      <c r="A70" s="27" t="s">
        <v>0</v>
      </c>
      <c r="B70" s="51" t="s">
        <v>57</v>
      </c>
      <c r="C70" s="51"/>
      <c r="D70" s="28"/>
      <c r="E70" s="28"/>
      <c r="F70" s="30">
        <f>F71+F72+F73</f>
        <v>67904.600000000006</v>
      </c>
      <c r="G70" s="30">
        <f t="shared" ref="G70:H70" si="13">G71+G72+G73</f>
        <v>47453</v>
      </c>
      <c r="H70" s="30">
        <f t="shared" si="13"/>
        <v>48937.600000000006</v>
      </c>
    </row>
    <row r="71" spans="1:8" ht="32.1" customHeight="1">
      <c r="B71" s="51" t="s">
        <v>60</v>
      </c>
      <c r="C71" s="51"/>
      <c r="D71" s="26"/>
      <c r="E71" s="26"/>
      <c r="F71" s="45">
        <f>F63</f>
        <v>31967.5</v>
      </c>
      <c r="G71" s="45">
        <f t="shared" ref="G71:H71" si="14">G63</f>
        <v>33646.400000000001</v>
      </c>
      <c r="H71" s="45">
        <f t="shared" si="14"/>
        <v>34123.4</v>
      </c>
    </row>
    <row r="72" spans="1:8" ht="53.5" customHeight="1">
      <c r="B72" s="51" t="s">
        <v>61</v>
      </c>
      <c r="C72" s="51"/>
      <c r="D72" s="26"/>
      <c r="E72" s="26"/>
      <c r="F72" s="45">
        <f>F65</f>
        <v>11775.4</v>
      </c>
      <c r="G72" s="45">
        <f t="shared" ref="G72:H72" si="15">G65</f>
        <v>11575.6</v>
      </c>
      <c r="H72" s="45">
        <f t="shared" si="15"/>
        <v>12583.2</v>
      </c>
    </row>
    <row r="73" spans="1:8" ht="34.950000000000003" customHeight="1">
      <c r="B73" s="51" t="s">
        <v>62</v>
      </c>
      <c r="C73" s="51"/>
      <c r="D73" s="26"/>
      <c r="E73" s="26"/>
      <c r="F73" s="45">
        <f>F47+F26+F33</f>
        <v>24161.7</v>
      </c>
      <c r="G73" s="45">
        <f t="shared" ref="G73:H73" si="16">G47+G26+G33</f>
        <v>2231</v>
      </c>
      <c r="H73" s="45">
        <f t="shared" si="16"/>
        <v>2231</v>
      </c>
    </row>
    <row r="101" ht="5.2" customHeight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80" ht="0.75" customHeight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</sheetData>
  <mergeCells count="71">
    <mergeCell ref="B26:C26"/>
    <mergeCell ref="B27:C27"/>
    <mergeCell ref="B36:C36"/>
    <mergeCell ref="B45:C45"/>
    <mergeCell ref="B33:C33"/>
    <mergeCell ref="B38:C38"/>
    <mergeCell ref="B44:C44"/>
    <mergeCell ref="B39:C39"/>
    <mergeCell ref="B40:C40"/>
    <mergeCell ref="B41:C41"/>
    <mergeCell ref="B42:C42"/>
    <mergeCell ref="B43:C43"/>
    <mergeCell ref="B34:C34"/>
    <mergeCell ref="B52:C52"/>
    <mergeCell ref="B37:C37"/>
    <mergeCell ref="B46:C46"/>
    <mergeCell ref="B47:C47"/>
    <mergeCell ref="B48:C48"/>
    <mergeCell ref="B50:C50"/>
    <mergeCell ref="B51:C51"/>
    <mergeCell ref="B58:C58"/>
    <mergeCell ref="B32:C32"/>
    <mergeCell ref="F8:H8"/>
    <mergeCell ref="D8:D9"/>
    <mergeCell ref="E8:E9"/>
    <mergeCell ref="B8:C9"/>
    <mergeCell ref="B25:C25"/>
    <mergeCell ref="B19:C19"/>
    <mergeCell ref="B22:C22"/>
    <mergeCell ref="B35:C35"/>
    <mergeCell ref="B24:C24"/>
    <mergeCell ref="B28:C28"/>
    <mergeCell ref="B30:C30"/>
    <mergeCell ref="B31:C31"/>
    <mergeCell ref="B17:C17"/>
    <mergeCell ref="B18:C18"/>
    <mergeCell ref="D3:H3"/>
    <mergeCell ref="D4:H4"/>
    <mergeCell ref="A5:H5"/>
    <mergeCell ref="A6:H6"/>
    <mergeCell ref="B16:C16"/>
    <mergeCell ref="B73:C73"/>
    <mergeCell ref="B59:C59"/>
    <mergeCell ref="B67:C67"/>
    <mergeCell ref="B68:C68"/>
    <mergeCell ref="B69:C69"/>
    <mergeCell ref="B62:C62"/>
    <mergeCell ref="B63:C63"/>
    <mergeCell ref="B65:C65"/>
    <mergeCell ref="B64:C64"/>
    <mergeCell ref="B61:C61"/>
    <mergeCell ref="B60:C60"/>
    <mergeCell ref="B70:C70"/>
    <mergeCell ref="B71:C71"/>
    <mergeCell ref="B72:C72"/>
    <mergeCell ref="B54:C54"/>
    <mergeCell ref="B55:C55"/>
    <mergeCell ref="B57:C57"/>
    <mergeCell ref="B56:C56"/>
    <mergeCell ref="B10:C10"/>
    <mergeCell ref="B11:C11"/>
    <mergeCell ref="B29:C29"/>
    <mergeCell ref="B12:C12"/>
    <mergeCell ref="B13:C13"/>
    <mergeCell ref="B14:C14"/>
    <mergeCell ref="B15:C15"/>
    <mergeCell ref="B23:C23"/>
    <mergeCell ref="B20:C20"/>
    <mergeCell ref="B21:C21"/>
    <mergeCell ref="B53:C53"/>
    <mergeCell ref="B49:C49"/>
  </mergeCells>
  <pageMargins left="0.59055118110236227" right="0.39370078740157483" top="0.78740157480314965" bottom="0.78740157480314965" header="0.39370078740157483" footer="0.39370078740157483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РАЗДЕЛ, ПОДРАЗДЕЛ 2020-21-22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DF-8-002</cp:lastModifiedBy>
  <cp:lastPrinted>2020-03-20T11:08:09Z</cp:lastPrinted>
  <dcterms:created xsi:type="dcterms:W3CDTF">2019-11-13T13:56:28Z</dcterms:created>
  <dcterms:modified xsi:type="dcterms:W3CDTF">2020-11-12T13:19:58Z</dcterms:modified>
</cp:coreProperties>
</file>